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1775" windowHeight="6240" tabRatio="811" activeTab="0"/>
  </bookViews>
  <sheets>
    <sheet name="LISTA N. 1" sheetId="1" r:id="rId1"/>
    <sheet name="LISTA N. 3" sheetId="2" r:id="rId2"/>
    <sheet name="LISTA N. 2" sheetId="3" r:id="rId3"/>
    <sheet name="Definitivi" sheetId="4" r:id="rId4"/>
  </sheets>
  <definedNames>
    <definedName name="_xlnm.Print_Area" localSheetId="3">'Definitivi'!$A$4:$X$30</definedName>
  </definedNames>
  <calcPr fullCalcOnLoad="1"/>
</workbook>
</file>

<file path=xl/sharedStrings.xml><?xml version="1.0" encoding="utf-8"?>
<sst xmlns="http://schemas.openxmlformats.org/spreadsheetml/2006/main" count="108" uniqueCount="84">
  <si>
    <t>Totali voti validi</t>
  </si>
  <si>
    <t>Tot</t>
  </si>
  <si>
    <t>Sezioni</t>
  </si>
  <si>
    <t>T</t>
  </si>
  <si>
    <t>Candidato</t>
  </si>
  <si>
    <t>Totali</t>
  </si>
  <si>
    <t>bianche</t>
  </si>
  <si>
    <t>nulle</t>
  </si>
  <si>
    <t xml:space="preserve">Elettori </t>
  </si>
  <si>
    <t>Totale</t>
  </si>
  <si>
    <t>maschi</t>
  </si>
  <si>
    <t>femmine</t>
  </si>
  <si>
    <t>totale</t>
  </si>
  <si>
    <t>Votanti definitivi</t>
  </si>
  <si>
    <t>%</t>
  </si>
  <si>
    <t xml:space="preserve">                      S E Z I O N I </t>
  </si>
  <si>
    <t>Sindaco</t>
  </si>
  <si>
    <t>Scavone Pasquale</t>
  </si>
  <si>
    <t>Gatta Antonio</t>
  </si>
  <si>
    <t>Cristiano Popolari</t>
  </si>
  <si>
    <t xml:space="preserve">Voti  lista </t>
  </si>
  <si>
    <t>GENOVESE Nicola</t>
  </si>
  <si>
    <t>LAURINO Antonio</t>
  </si>
  <si>
    <t>LUONGO Giuseppe</t>
  </si>
  <si>
    <t>ROMANO Antonio</t>
  </si>
  <si>
    <t>GIUZIO Antonietta</t>
  </si>
  <si>
    <t>IUMMATI Michele</t>
  </si>
  <si>
    <t>LO TITO Filomena</t>
  </si>
  <si>
    <t>SANTARSIERO Fausto</t>
  </si>
  <si>
    <t>Totali bianche e nulle</t>
  </si>
  <si>
    <t>Totali sezione</t>
  </si>
  <si>
    <t>su voti validi</t>
  </si>
  <si>
    <t>sui voti di lista</t>
  </si>
  <si>
    <t>LOCANTORE Rocco Antonio</t>
  </si>
  <si>
    <t>CONSULTAZIONI ELETTORALI 6 E 7 GIUGNO 2009 ELEZIONI DEL SINDACO E CONSIGLIO COMUNALE</t>
  </si>
  <si>
    <t>FERMO Carlo</t>
  </si>
  <si>
    <t>MOSCARELLI Marianna</t>
  </si>
  <si>
    <t>SALVIA Serena</t>
  </si>
  <si>
    <t>SALVIA Lucia</t>
  </si>
  <si>
    <t>GIURNI Antonio</t>
  </si>
  <si>
    <t>SALVIA Rocco</t>
  </si>
  <si>
    <t>CARBONE Marianna</t>
  </si>
  <si>
    <t>SALVIA Vincenzo</t>
  </si>
  <si>
    <t>MELIANTE Antonio</t>
  </si>
  <si>
    <t>LAURINO Fabio</t>
  </si>
  <si>
    <t>SANTOPIETRO Diletta</t>
  </si>
  <si>
    <t>SCAVONE Marco</t>
  </si>
  <si>
    <t>LAURENZANA Francesco</t>
  </si>
  <si>
    <t>SABIA Ciro</t>
  </si>
  <si>
    <t>SALVATORE Roberto</t>
  </si>
  <si>
    <t>PANAINO Pietro</t>
  </si>
  <si>
    <t>MOSCARELLI Pasquale</t>
  </si>
  <si>
    <t>BRIENZA Saverio</t>
  </si>
  <si>
    <t>LAURINO Antonio detto Ninuccio</t>
  </si>
  <si>
    <t>ODDONEAngelo</t>
  </si>
  <si>
    <t>PACE Rocchina</t>
  </si>
  <si>
    <t>LAURINO Giuseppina Anna detta Giusi</t>
  </si>
  <si>
    <t>GRANDINETTI Rocco</t>
  </si>
  <si>
    <t>GIULIANO Maria</t>
  </si>
  <si>
    <t>LAURINO Maria</t>
  </si>
  <si>
    <t>AMODIO Vincenzo Filippo Antonio</t>
  </si>
  <si>
    <t>TOMMASINI Teresa</t>
  </si>
  <si>
    <t>MECCA Nicola</t>
  </si>
  <si>
    <t>SATRIANO Vito</t>
  </si>
  <si>
    <t>SALVIA Salvatore</t>
  </si>
  <si>
    <t>CUPOLO Antonello</t>
  </si>
  <si>
    <t>IULIANO Pasqualina</t>
  </si>
  <si>
    <t>SANTARSIERO Carmelina</t>
  </si>
  <si>
    <t>CRISCIO Vito</t>
  </si>
  <si>
    <t>DI CARLO  Franco</t>
  </si>
  <si>
    <t>SCAVONE Angelo</t>
  </si>
  <si>
    <t>DOLCE Antonio Luigi</t>
  </si>
  <si>
    <t>PD Partito Democratico</t>
  </si>
  <si>
    <t>Petrecca Giuseppe</t>
  </si>
  <si>
    <t>SANGIACOMO Vincenzo</t>
  </si>
  <si>
    <t>SANTOPIETRO Pasquale</t>
  </si>
  <si>
    <t>DeC Democratici e Cattolici</t>
  </si>
  <si>
    <t>LISTA N. 1 - GATTA ANTONIO</t>
  </si>
  <si>
    <t>Elezioni Comunali 06-07 Giugno 2009</t>
  </si>
  <si>
    <t>LISTA N. 3 - SCAVONE Pasquale Eduardo</t>
  </si>
  <si>
    <t>LISTA N. 2 - PETRECCA Giuseppe</t>
  </si>
  <si>
    <t>PREFERENZE SOLO AL CANDIDATO SINDACO</t>
  </si>
  <si>
    <t>SEZIONI</t>
  </si>
  <si>
    <t>percentuale sui votanti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</si>
</sst>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5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0" fontId="12" fillId="33" borderId="17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18" xfId="0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1" fillId="33" borderId="20" xfId="0" applyFont="1" applyFill="1" applyBorder="1" applyAlignment="1">
      <alignment horizontal="right"/>
    </xf>
    <xf numFmtId="0" fontId="0" fillId="33" borderId="20" xfId="0" applyFill="1" applyBorder="1" applyAlignment="1">
      <alignment/>
    </xf>
    <xf numFmtId="0" fontId="4" fillId="33" borderId="2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" fillId="19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5" xfId="0" applyFont="1" applyFill="1" applyBorder="1" applyAlignment="1">
      <alignment horizontal="left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209550</xdr:rowOff>
    </xdr:from>
    <xdr:to>
      <xdr:col>1</xdr:col>
      <xdr:colOff>2447925</xdr:colOff>
      <xdr:row>4</xdr:row>
      <xdr:rowOff>466725</xdr:rowOff>
    </xdr:to>
    <xdr:pic>
      <xdr:nvPicPr>
        <xdr:cNvPr id="1" name="Picture 1" descr="&lt;B&gt;Tricolore e ramoscello di ulivo&lt;br&gt;Ecco il nuovo simbolo del Pd&lt;/B&g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57200"/>
          <a:ext cx="2609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247650</xdr:rowOff>
    </xdr:from>
    <xdr:to>
      <xdr:col>1</xdr:col>
      <xdr:colOff>2019300</xdr:colOff>
      <xdr:row>6</xdr:row>
      <xdr:rowOff>47625</xdr:rowOff>
    </xdr:to>
    <xdr:pic>
      <xdr:nvPicPr>
        <xdr:cNvPr id="1" name="Immagine 2" descr="C:\Documents and Settings\RLAURINO\Desktop\STEMMA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5300"/>
          <a:ext cx="1790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152400</xdr:rowOff>
    </xdr:from>
    <xdr:to>
      <xdr:col>1</xdr:col>
      <xdr:colOff>2333625</xdr:colOff>
      <xdr:row>5</xdr:row>
      <xdr:rowOff>381000</xdr:rowOff>
    </xdr:to>
    <xdr:pic>
      <xdr:nvPicPr>
        <xdr:cNvPr id="1" name="Picture 1" descr="d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809625"/>
          <a:ext cx="1790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9</xdr:row>
      <xdr:rowOff>57150</xdr:rowOff>
    </xdr:from>
    <xdr:to>
      <xdr:col>2</xdr:col>
      <xdr:colOff>733425</xdr:colOff>
      <xdr:row>9</xdr:row>
      <xdr:rowOff>581025</xdr:rowOff>
    </xdr:to>
    <xdr:pic>
      <xdr:nvPicPr>
        <xdr:cNvPr id="1" name="Picture 1" descr="&lt;B&gt;Tricolore e ramoscello di ulivo&lt;br&gt;Ecco il nuovo simbolo del Pd&lt;/B&g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11</xdr:row>
      <xdr:rowOff>19050</xdr:rowOff>
    </xdr:from>
    <xdr:to>
      <xdr:col>2</xdr:col>
      <xdr:colOff>723900</xdr:colOff>
      <xdr:row>11</xdr:row>
      <xdr:rowOff>600075</xdr:rowOff>
    </xdr:to>
    <xdr:pic>
      <xdr:nvPicPr>
        <xdr:cNvPr id="2" name="Immagine 2" descr="C:\Documents and Settings\RLAURINO\Desktop\STEMMA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3845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10</xdr:row>
      <xdr:rowOff>76200</xdr:rowOff>
    </xdr:from>
    <xdr:to>
      <xdr:col>2</xdr:col>
      <xdr:colOff>704850</xdr:colOff>
      <xdr:row>10</xdr:row>
      <xdr:rowOff>581025</xdr:rowOff>
    </xdr:to>
    <xdr:pic>
      <xdr:nvPicPr>
        <xdr:cNvPr id="3" name="Picture 1" descr="de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266950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="75" zoomScaleNormal="75" zoomScalePageLayoutView="0" workbookViewId="0" topLeftCell="A1">
      <selection activeCell="P8" sqref="P8"/>
    </sheetView>
  </sheetViews>
  <sheetFormatPr defaultColWidth="9.140625" defaultRowHeight="19.5" customHeight="1"/>
  <cols>
    <col min="1" max="1" width="6.140625" style="28" customWidth="1"/>
    <col min="2" max="2" width="49.140625" style="14" customWidth="1"/>
    <col min="3" max="9" width="8.7109375" style="14" customWidth="1"/>
    <col min="10" max="10" width="10.00390625" style="29" customWidth="1"/>
    <col min="11" max="11" width="10.00390625" style="14" customWidth="1"/>
    <col min="12" max="12" width="10.140625" style="14" customWidth="1"/>
    <col min="13" max="13" width="2.8515625" style="14" customWidth="1"/>
    <col min="14" max="16384" width="9.140625" style="14" customWidth="1"/>
  </cols>
  <sheetData>
    <row r="2" ht="19.5" customHeight="1">
      <c r="B2" s="28" t="s">
        <v>34</v>
      </c>
    </row>
    <row r="4" spans="1:12" ht="39.75" customHeight="1">
      <c r="A4" s="66"/>
      <c r="B4" s="93"/>
      <c r="C4" s="97" t="s">
        <v>82</v>
      </c>
      <c r="D4" s="98"/>
      <c r="E4" s="98"/>
      <c r="F4" s="98"/>
      <c r="G4" s="98"/>
      <c r="H4" s="98"/>
      <c r="I4" s="98"/>
      <c r="J4" s="99"/>
      <c r="K4" s="95" t="s">
        <v>14</v>
      </c>
      <c r="L4" s="95" t="s">
        <v>14</v>
      </c>
    </row>
    <row r="5" spans="1:12" ht="39.75" customHeight="1">
      <c r="A5" s="66"/>
      <c r="B5" s="94"/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>
        <v>6</v>
      </c>
      <c r="I5" s="69">
        <v>7</v>
      </c>
      <c r="J5" s="85" t="s">
        <v>1</v>
      </c>
      <c r="K5" s="100"/>
      <c r="L5" s="96"/>
    </row>
    <row r="6" spans="1:12" ht="39.75" customHeight="1">
      <c r="A6" s="66"/>
      <c r="B6" s="94"/>
      <c r="C6" s="92" t="s">
        <v>77</v>
      </c>
      <c r="D6" s="92"/>
      <c r="E6" s="92"/>
      <c r="F6" s="92"/>
      <c r="G6" s="92"/>
      <c r="H6" s="92"/>
      <c r="I6" s="92"/>
      <c r="J6" s="15"/>
      <c r="K6" s="16" t="s">
        <v>31</v>
      </c>
      <c r="L6" s="16" t="s">
        <v>32</v>
      </c>
    </row>
    <row r="7" spans="1:12" ht="39.75" customHeight="1">
      <c r="A7" s="18"/>
      <c r="B7" s="76" t="s">
        <v>81</v>
      </c>
      <c r="C7" s="77">
        <v>76</v>
      </c>
      <c r="D7" s="78">
        <v>41</v>
      </c>
      <c r="E7" s="79">
        <v>71</v>
      </c>
      <c r="F7" s="79">
        <v>62</v>
      </c>
      <c r="G7" s="79">
        <v>57</v>
      </c>
      <c r="H7" s="79">
        <v>25</v>
      </c>
      <c r="I7" s="79">
        <v>33</v>
      </c>
      <c r="J7" s="80">
        <f>SUM(C7:I7)</f>
        <v>365</v>
      </c>
      <c r="K7" s="18">
        <v>4745</v>
      </c>
      <c r="L7" s="18">
        <v>1878</v>
      </c>
    </row>
    <row r="8" spans="1:12" ht="19.5" customHeight="1">
      <c r="A8" s="18">
        <v>1</v>
      </c>
      <c r="B8" s="71" t="s">
        <v>68</v>
      </c>
      <c r="C8" s="19">
        <v>16</v>
      </c>
      <c r="D8" s="20">
        <v>9</v>
      </c>
      <c r="E8" s="21">
        <v>10</v>
      </c>
      <c r="F8" s="21">
        <v>15</v>
      </c>
      <c r="G8" s="21">
        <v>19</v>
      </c>
      <c r="H8" s="20">
        <v>4</v>
      </c>
      <c r="I8" s="21">
        <v>3</v>
      </c>
      <c r="J8" s="22">
        <f aca="true" t="shared" si="0" ref="J8:J23">SUM(C8:I8)</f>
        <v>76</v>
      </c>
      <c r="K8" s="23">
        <f>J8*100/4745</f>
        <v>1.601685985247629</v>
      </c>
      <c r="L8" s="24">
        <f>J8*100/1878</f>
        <v>4.046858359957401</v>
      </c>
    </row>
    <row r="9" spans="1:12" ht="19.5" customHeight="1">
      <c r="A9" s="18">
        <v>2</v>
      </c>
      <c r="B9" s="71" t="s">
        <v>69</v>
      </c>
      <c r="C9" s="19">
        <v>7</v>
      </c>
      <c r="D9" s="20">
        <v>1</v>
      </c>
      <c r="E9" s="21">
        <v>0</v>
      </c>
      <c r="F9" s="21">
        <v>0</v>
      </c>
      <c r="G9" s="21">
        <v>8</v>
      </c>
      <c r="H9" s="20">
        <v>4</v>
      </c>
      <c r="I9" s="21">
        <v>50</v>
      </c>
      <c r="J9" s="22">
        <f t="shared" si="0"/>
        <v>70</v>
      </c>
      <c r="K9" s="23">
        <f aca="true" t="shared" si="1" ref="K9:K24">J9*100/4745</f>
        <v>1.4752370916754478</v>
      </c>
      <c r="L9" s="24">
        <f aca="true" t="shared" si="2" ref="L9:L23">J9*100/1878</f>
        <v>3.7273695420660276</v>
      </c>
    </row>
    <row r="10" spans="1:12" ht="19.5" customHeight="1">
      <c r="A10" s="18">
        <v>3</v>
      </c>
      <c r="B10" s="71" t="s">
        <v>71</v>
      </c>
      <c r="C10" s="19">
        <v>5</v>
      </c>
      <c r="D10" s="20">
        <v>12</v>
      </c>
      <c r="E10" s="21">
        <v>24</v>
      </c>
      <c r="F10" s="21">
        <v>14</v>
      </c>
      <c r="G10" s="21">
        <v>31</v>
      </c>
      <c r="H10" s="20">
        <v>5</v>
      </c>
      <c r="I10" s="21">
        <v>3</v>
      </c>
      <c r="J10" s="22">
        <f t="shared" si="0"/>
        <v>94</v>
      </c>
      <c r="K10" s="23">
        <f t="shared" si="1"/>
        <v>1.9810326659641728</v>
      </c>
      <c r="L10" s="24">
        <f t="shared" si="2"/>
        <v>5.005324813631523</v>
      </c>
    </row>
    <row r="11" spans="1:12" ht="19.5" customHeight="1">
      <c r="A11" s="18">
        <v>4</v>
      </c>
      <c r="B11" s="71" t="s">
        <v>25</v>
      </c>
      <c r="C11" s="19">
        <v>40</v>
      </c>
      <c r="D11" s="20">
        <v>27</v>
      </c>
      <c r="E11" s="21">
        <v>33</v>
      </c>
      <c r="F11" s="21">
        <v>54</v>
      </c>
      <c r="G11" s="21">
        <v>55</v>
      </c>
      <c r="H11" s="20">
        <v>8</v>
      </c>
      <c r="I11" s="21">
        <v>11</v>
      </c>
      <c r="J11" s="22">
        <f t="shared" si="0"/>
        <v>228</v>
      </c>
      <c r="K11" s="23">
        <f t="shared" si="1"/>
        <v>4.805057955742887</v>
      </c>
      <c r="L11" s="24">
        <f t="shared" si="2"/>
        <v>12.140575079872205</v>
      </c>
    </row>
    <row r="12" spans="1:12" ht="19.5" customHeight="1">
      <c r="A12" s="18">
        <v>5</v>
      </c>
      <c r="B12" s="71" t="s">
        <v>26</v>
      </c>
      <c r="C12" s="19">
        <v>12</v>
      </c>
      <c r="D12" s="20">
        <v>8</v>
      </c>
      <c r="E12" s="21">
        <v>5</v>
      </c>
      <c r="F12" s="21">
        <v>22</v>
      </c>
      <c r="G12" s="21">
        <v>20</v>
      </c>
      <c r="H12" s="20">
        <v>86</v>
      </c>
      <c r="I12" s="21">
        <v>102</v>
      </c>
      <c r="J12" s="22">
        <f t="shared" si="0"/>
        <v>255</v>
      </c>
      <c r="K12" s="23">
        <f t="shared" si="1"/>
        <v>5.374077976817703</v>
      </c>
      <c r="L12" s="24">
        <f t="shared" si="2"/>
        <v>13.578274760383387</v>
      </c>
    </row>
    <row r="13" spans="1:12" ht="19.5" customHeight="1">
      <c r="A13" s="18">
        <v>6</v>
      </c>
      <c r="B13" s="71" t="s">
        <v>47</v>
      </c>
      <c r="C13" s="19">
        <v>17</v>
      </c>
      <c r="D13" s="20">
        <v>6</v>
      </c>
      <c r="E13" s="21">
        <v>11</v>
      </c>
      <c r="F13" s="21">
        <v>13</v>
      </c>
      <c r="G13" s="21">
        <v>2</v>
      </c>
      <c r="H13" s="20">
        <v>1</v>
      </c>
      <c r="I13" s="21">
        <v>2</v>
      </c>
      <c r="J13" s="22">
        <f t="shared" si="0"/>
        <v>52</v>
      </c>
      <c r="K13" s="23">
        <f t="shared" si="1"/>
        <v>1.095890410958904</v>
      </c>
      <c r="L13" s="24">
        <f t="shared" si="2"/>
        <v>2.768903088391906</v>
      </c>
    </row>
    <row r="14" spans="1:12" ht="19.5" customHeight="1">
      <c r="A14" s="18">
        <v>7</v>
      </c>
      <c r="B14" s="71" t="s">
        <v>44</v>
      </c>
      <c r="C14" s="19">
        <v>33</v>
      </c>
      <c r="D14" s="20">
        <v>33</v>
      </c>
      <c r="E14" s="21">
        <v>20</v>
      </c>
      <c r="F14" s="21">
        <v>16</v>
      </c>
      <c r="G14" s="21">
        <v>19</v>
      </c>
      <c r="H14" s="20">
        <v>2</v>
      </c>
      <c r="I14" s="21">
        <v>3</v>
      </c>
      <c r="J14" s="22">
        <f t="shared" si="0"/>
        <v>126</v>
      </c>
      <c r="K14" s="23">
        <f t="shared" si="1"/>
        <v>2.655426765015806</v>
      </c>
      <c r="L14" s="24">
        <f t="shared" si="2"/>
        <v>6.7092651757188495</v>
      </c>
    </row>
    <row r="15" spans="1:12" ht="19.5" customHeight="1">
      <c r="A15" s="18">
        <v>8</v>
      </c>
      <c r="B15" s="71" t="s">
        <v>27</v>
      </c>
      <c r="C15" s="19">
        <v>9</v>
      </c>
      <c r="D15" s="20">
        <v>5</v>
      </c>
      <c r="E15" s="21">
        <v>8</v>
      </c>
      <c r="F15" s="21">
        <v>5</v>
      </c>
      <c r="G15" s="21">
        <v>5</v>
      </c>
      <c r="H15" s="20">
        <v>2</v>
      </c>
      <c r="I15" s="21">
        <v>1</v>
      </c>
      <c r="J15" s="22">
        <f t="shared" si="0"/>
        <v>35</v>
      </c>
      <c r="K15" s="23">
        <f t="shared" si="1"/>
        <v>0.7376185458377239</v>
      </c>
      <c r="L15" s="24">
        <f t="shared" si="2"/>
        <v>1.8636847710330138</v>
      </c>
    </row>
    <row r="16" spans="1:12" ht="19.5" customHeight="1">
      <c r="A16" s="18">
        <v>9</v>
      </c>
      <c r="B16" s="71" t="s">
        <v>33</v>
      </c>
      <c r="C16" s="19">
        <v>21</v>
      </c>
      <c r="D16" s="20">
        <v>9</v>
      </c>
      <c r="E16" s="21">
        <v>24</v>
      </c>
      <c r="F16" s="21">
        <v>13</v>
      </c>
      <c r="G16" s="21">
        <v>21</v>
      </c>
      <c r="H16" s="20">
        <v>3</v>
      </c>
      <c r="I16" s="21">
        <v>2</v>
      </c>
      <c r="J16" s="22">
        <f t="shared" si="0"/>
        <v>93</v>
      </c>
      <c r="K16" s="23">
        <f t="shared" si="1"/>
        <v>1.9599578503688093</v>
      </c>
      <c r="L16" s="24">
        <f t="shared" si="2"/>
        <v>4.952076677316294</v>
      </c>
    </row>
    <row r="17" spans="1:12" ht="19.5" customHeight="1">
      <c r="A17" s="18">
        <v>10</v>
      </c>
      <c r="B17" s="71" t="s">
        <v>43</v>
      </c>
      <c r="C17" s="19">
        <v>28</v>
      </c>
      <c r="D17" s="20">
        <v>16</v>
      </c>
      <c r="E17" s="21">
        <v>20</v>
      </c>
      <c r="F17" s="21">
        <v>25</v>
      </c>
      <c r="G17" s="21">
        <v>26</v>
      </c>
      <c r="H17" s="20">
        <v>17</v>
      </c>
      <c r="I17" s="21">
        <v>4</v>
      </c>
      <c r="J17" s="22">
        <f t="shared" si="0"/>
        <v>136</v>
      </c>
      <c r="K17" s="23">
        <f t="shared" si="1"/>
        <v>2.8661749209694416</v>
      </c>
      <c r="L17" s="24">
        <f t="shared" si="2"/>
        <v>7.24174653887114</v>
      </c>
    </row>
    <row r="18" spans="1:12" ht="19.5" customHeight="1">
      <c r="A18" s="18">
        <v>11</v>
      </c>
      <c r="B18" s="71" t="s">
        <v>54</v>
      </c>
      <c r="C18" s="19">
        <v>13</v>
      </c>
      <c r="D18" s="20">
        <v>9</v>
      </c>
      <c r="E18" s="21">
        <v>2</v>
      </c>
      <c r="F18" s="21">
        <v>7</v>
      </c>
      <c r="G18" s="21">
        <v>7</v>
      </c>
      <c r="H18" s="20">
        <v>1</v>
      </c>
      <c r="I18" s="21">
        <v>3</v>
      </c>
      <c r="J18" s="22">
        <f t="shared" si="0"/>
        <v>42</v>
      </c>
      <c r="K18" s="23">
        <f t="shared" si="1"/>
        <v>0.8851422550052687</v>
      </c>
      <c r="L18" s="24">
        <f t="shared" si="2"/>
        <v>2.236421725239617</v>
      </c>
    </row>
    <row r="19" spans="1:12" ht="19.5" customHeight="1">
      <c r="A19" s="18">
        <v>12</v>
      </c>
      <c r="B19" s="71" t="s">
        <v>55</v>
      </c>
      <c r="C19" s="19">
        <v>4</v>
      </c>
      <c r="D19" s="20">
        <v>11</v>
      </c>
      <c r="E19" s="21">
        <v>3</v>
      </c>
      <c r="F19" s="21">
        <v>8</v>
      </c>
      <c r="G19" s="21">
        <v>4</v>
      </c>
      <c r="H19" s="20">
        <v>1</v>
      </c>
      <c r="I19" s="21">
        <v>4</v>
      </c>
      <c r="J19" s="22">
        <f t="shared" si="0"/>
        <v>35</v>
      </c>
      <c r="K19" s="23">
        <f t="shared" si="1"/>
        <v>0.7376185458377239</v>
      </c>
      <c r="L19" s="24">
        <f t="shared" si="2"/>
        <v>1.8636847710330138</v>
      </c>
    </row>
    <row r="20" spans="1:12" ht="19.5" customHeight="1">
      <c r="A20" s="18">
        <v>13</v>
      </c>
      <c r="B20" s="71" t="s">
        <v>74</v>
      </c>
      <c r="C20" s="19">
        <v>7</v>
      </c>
      <c r="D20" s="20">
        <v>2</v>
      </c>
      <c r="E20" s="21">
        <v>4</v>
      </c>
      <c r="F20" s="21">
        <v>20</v>
      </c>
      <c r="G20" s="21">
        <v>5</v>
      </c>
      <c r="H20" s="20">
        <v>3</v>
      </c>
      <c r="I20" s="21">
        <v>0</v>
      </c>
      <c r="J20" s="22">
        <f t="shared" si="0"/>
        <v>41</v>
      </c>
      <c r="K20" s="23">
        <f t="shared" si="1"/>
        <v>0.8640674394099052</v>
      </c>
      <c r="L20" s="24">
        <f t="shared" si="2"/>
        <v>2.1831735889243875</v>
      </c>
    </row>
    <row r="21" spans="1:12" ht="19.5" customHeight="1">
      <c r="A21" s="18">
        <v>14</v>
      </c>
      <c r="B21" s="71" t="s">
        <v>45</v>
      </c>
      <c r="C21" s="19">
        <v>10</v>
      </c>
      <c r="D21" s="20">
        <v>6</v>
      </c>
      <c r="E21" s="21">
        <v>11</v>
      </c>
      <c r="F21" s="21">
        <v>36</v>
      </c>
      <c r="G21" s="21">
        <v>14</v>
      </c>
      <c r="H21" s="20">
        <v>1</v>
      </c>
      <c r="I21" s="21">
        <v>4</v>
      </c>
      <c r="J21" s="22">
        <f t="shared" si="0"/>
        <v>82</v>
      </c>
      <c r="K21" s="23">
        <f t="shared" si="1"/>
        <v>1.7281348788198103</v>
      </c>
      <c r="L21" s="24">
        <f t="shared" si="2"/>
        <v>4.366347177848775</v>
      </c>
    </row>
    <row r="22" spans="1:12" ht="19.5" customHeight="1">
      <c r="A22" s="18">
        <v>15</v>
      </c>
      <c r="B22" s="71" t="s">
        <v>70</v>
      </c>
      <c r="C22" s="19">
        <v>7</v>
      </c>
      <c r="D22" s="20">
        <v>7</v>
      </c>
      <c r="E22" s="21">
        <v>7</v>
      </c>
      <c r="F22" s="21">
        <v>5</v>
      </c>
      <c r="G22" s="21">
        <v>2</v>
      </c>
      <c r="H22" s="20">
        <v>1</v>
      </c>
      <c r="I22" s="21">
        <v>19</v>
      </c>
      <c r="J22" s="22">
        <f t="shared" si="0"/>
        <v>48</v>
      </c>
      <c r="K22" s="23">
        <f t="shared" si="1"/>
        <v>1.01159114857745</v>
      </c>
      <c r="L22" s="24">
        <f t="shared" si="2"/>
        <v>2.5559105431309903</v>
      </c>
    </row>
    <row r="23" spans="1:12" ht="19.5" customHeight="1">
      <c r="A23" s="18">
        <v>16</v>
      </c>
      <c r="B23" s="71" t="s">
        <v>46</v>
      </c>
      <c r="C23" s="19">
        <v>22</v>
      </c>
      <c r="D23" s="20">
        <v>12</v>
      </c>
      <c r="E23" s="21">
        <v>21</v>
      </c>
      <c r="F23" s="21">
        <v>18</v>
      </c>
      <c r="G23" s="21">
        <v>23</v>
      </c>
      <c r="H23" s="20">
        <v>3</v>
      </c>
      <c r="I23" s="21">
        <v>1</v>
      </c>
      <c r="J23" s="22">
        <f t="shared" si="0"/>
        <v>100</v>
      </c>
      <c r="K23" s="23">
        <f t="shared" si="1"/>
        <v>2.107481559536354</v>
      </c>
      <c r="L23" s="24">
        <f t="shared" si="2"/>
        <v>5.324813631522897</v>
      </c>
    </row>
    <row r="24" spans="1:12" ht="19.5" customHeight="1">
      <c r="A24" s="17"/>
      <c r="B24" s="25" t="s">
        <v>0</v>
      </c>
      <c r="C24" s="26">
        <f aca="true" t="shared" si="3" ref="C24:J24">SUM(C6:C23)</f>
        <v>327</v>
      </c>
      <c r="D24" s="27">
        <f t="shared" si="3"/>
        <v>214</v>
      </c>
      <c r="E24" s="27">
        <f t="shared" si="3"/>
        <v>274</v>
      </c>
      <c r="F24" s="27">
        <f t="shared" si="3"/>
        <v>333</v>
      </c>
      <c r="G24" s="27">
        <f t="shared" si="3"/>
        <v>318</v>
      </c>
      <c r="H24" s="27">
        <f t="shared" si="3"/>
        <v>167</v>
      </c>
      <c r="I24" s="27">
        <f t="shared" si="3"/>
        <v>245</v>
      </c>
      <c r="J24" s="27">
        <f t="shared" si="3"/>
        <v>1878</v>
      </c>
      <c r="K24" s="23">
        <f t="shared" si="1"/>
        <v>39.57850368809273</v>
      </c>
      <c r="L24" s="24">
        <f>J24*100/1878</f>
        <v>100</v>
      </c>
    </row>
  </sheetData>
  <sheetProtection/>
  <mergeCells count="5">
    <mergeCell ref="C6:I6"/>
    <mergeCell ref="B4:B6"/>
    <mergeCell ref="L4:L5"/>
    <mergeCell ref="C4:J4"/>
    <mergeCell ref="K4:K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zoomScale="75" zoomScaleNormal="75" zoomScalePageLayoutView="0" workbookViewId="0" topLeftCell="A1">
      <selection activeCell="N5" sqref="N5"/>
    </sheetView>
  </sheetViews>
  <sheetFormatPr defaultColWidth="9.140625" defaultRowHeight="19.5" customHeight="1"/>
  <cols>
    <col min="1" max="1" width="5.7109375" style="28" customWidth="1"/>
    <col min="2" max="2" width="47.8515625" style="14" customWidth="1"/>
    <col min="3" max="4" width="8.7109375" style="14" customWidth="1"/>
    <col min="5" max="5" width="8.8515625" style="14" customWidth="1"/>
    <col min="6" max="9" width="8.7109375" style="14" customWidth="1"/>
    <col min="10" max="10" width="10.00390625" style="29" customWidth="1"/>
    <col min="11" max="11" width="9.140625" style="14" customWidth="1"/>
    <col min="12" max="12" width="9.421875" style="32" customWidth="1"/>
    <col min="13" max="13" width="2.8515625" style="14" customWidth="1"/>
    <col min="14" max="16384" width="9.140625" style="14" customWidth="1"/>
  </cols>
  <sheetData>
    <row r="2" spans="2:12" ht="19.5" customHeight="1">
      <c r="B2" s="28" t="s">
        <v>34</v>
      </c>
      <c r="L2" s="14"/>
    </row>
    <row r="3" spans="2:12" ht="19.5" customHeight="1">
      <c r="B3" s="28"/>
      <c r="L3" s="14"/>
    </row>
    <row r="5" spans="1:12" s="32" customFormat="1" ht="39.75" customHeight="1">
      <c r="A5" s="66"/>
      <c r="B5" s="101"/>
      <c r="C5" s="105" t="s">
        <v>15</v>
      </c>
      <c r="D5" s="106"/>
      <c r="E5" s="106"/>
      <c r="F5" s="106"/>
      <c r="G5" s="106"/>
      <c r="H5" s="106"/>
      <c r="I5" s="106"/>
      <c r="J5" s="107"/>
      <c r="K5" s="108" t="s">
        <v>14</v>
      </c>
      <c r="L5" s="108" t="s">
        <v>14</v>
      </c>
    </row>
    <row r="6" spans="1:12" s="32" customFormat="1" ht="39.75" customHeight="1">
      <c r="A6" s="66"/>
      <c r="B6" s="101"/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33" t="s">
        <v>1</v>
      </c>
      <c r="K6" s="109"/>
      <c r="L6" s="109"/>
    </row>
    <row r="7" spans="1:12" s="32" customFormat="1" ht="39.75" customHeight="1">
      <c r="A7" s="66"/>
      <c r="B7" s="67"/>
      <c r="C7" s="102" t="s">
        <v>79</v>
      </c>
      <c r="D7" s="103"/>
      <c r="E7" s="103"/>
      <c r="F7" s="103"/>
      <c r="G7" s="103"/>
      <c r="H7" s="103"/>
      <c r="I7" s="104"/>
      <c r="J7" s="70"/>
      <c r="K7" s="16" t="s">
        <v>31</v>
      </c>
      <c r="L7" s="16" t="s">
        <v>32</v>
      </c>
    </row>
    <row r="8" spans="1:12" s="84" customFormat="1" ht="39.75" customHeight="1">
      <c r="A8" s="18"/>
      <c r="B8" s="76" t="s">
        <v>81</v>
      </c>
      <c r="C8" s="77">
        <v>58</v>
      </c>
      <c r="D8" s="78">
        <v>42</v>
      </c>
      <c r="E8" s="79">
        <v>62</v>
      </c>
      <c r="F8" s="79">
        <v>51</v>
      </c>
      <c r="G8" s="79">
        <v>40</v>
      </c>
      <c r="H8" s="79">
        <v>21</v>
      </c>
      <c r="I8" s="79">
        <v>56</v>
      </c>
      <c r="J8" s="81">
        <f>SUM(C8:I8)</f>
        <v>330</v>
      </c>
      <c r="K8" s="83">
        <v>4745</v>
      </c>
      <c r="L8" s="68">
        <v>2168</v>
      </c>
    </row>
    <row r="9" spans="1:12" ht="19.5" customHeight="1">
      <c r="A9" s="18">
        <v>1</v>
      </c>
      <c r="B9" s="71" t="s">
        <v>52</v>
      </c>
      <c r="C9" s="19">
        <v>1</v>
      </c>
      <c r="D9" s="20">
        <v>14</v>
      </c>
      <c r="E9" s="21">
        <v>3</v>
      </c>
      <c r="F9" s="21">
        <v>1</v>
      </c>
      <c r="G9" s="21">
        <v>3</v>
      </c>
      <c r="H9" s="34">
        <v>11</v>
      </c>
      <c r="I9" s="21">
        <v>25</v>
      </c>
      <c r="J9" s="15">
        <f aca="true" t="shared" si="0" ref="J9:J24">SUM(C9:I9)</f>
        <v>58</v>
      </c>
      <c r="K9" s="31">
        <f>J9*100/4745</f>
        <v>1.2223393045310853</v>
      </c>
      <c r="L9" s="24">
        <f>J9*100/2168</f>
        <v>2.6752767527675276</v>
      </c>
    </row>
    <row r="10" spans="1:12" ht="19.5" customHeight="1">
      <c r="A10" s="18">
        <v>2</v>
      </c>
      <c r="B10" s="71" t="s">
        <v>41</v>
      </c>
      <c r="C10" s="19">
        <v>13</v>
      </c>
      <c r="D10" s="20">
        <v>10</v>
      </c>
      <c r="E10" s="21">
        <v>15</v>
      </c>
      <c r="F10" s="21">
        <v>25</v>
      </c>
      <c r="G10" s="21">
        <v>3</v>
      </c>
      <c r="H10" s="20">
        <v>5</v>
      </c>
      <c r="I10" s="21">
        <v>7</v>
      </c>
      <c r="J10" s="15">
        <f t="shared" si="0"/>
        <v>78</v>
      </c>
      <c r="K10" s="31">
        <f aca="true" t="shared" si="1" ref="K10:K25">J10*100/4745</f>
        <v>1.643835616438356</v>
      </c>
      <c r="L10" s="24">
        <f aca="true" t="shared" si="2" ref="L10:L24">J10*100/2168</f>
        <v>3.5977859778597785</v>
      </c>
    </row>
    <row r="11" spans="1:12" ht="19.5" customHeight="1">
      <c r="A11" s="18">
        <v>3</v>
      </c>
      <c r="B11" s="71" t="s">
        <v>35</v>
      </c>
      <c r="C11" s="19">
        <v>42</v>
      </c>
      <c r="D11" s="20">
        <v>34</v>
      </c>
      <c r="E11" s="21">
        <v>39</v>
      </c>
      <c r="F11" s="21">
        <v>29</v>
      </c>
      <c r="G11" s="21">
        <v>37</v>
      </c>
      <c r="H11" s="20">
        <v>14</v>
      </c>
      <c r="I11" s="21">
        <v>24</v>
      </c>
      <c r="J11" s="15">
        <f t="shared" si="0"/>
        <v>219</v>
      </c>
      <c r="K11" s="31">
        <f t="shared" si="1"/>
        <v>4.615384615384615</v>
      </c>
      <c r="L11" s="24">
        <f t="shared" si="2"/>
        <v>10.101476014760147</v>
      </c>
    </row>
    <row r="12" spans="1:12" ht="19.5" customHeight="1">
      <c r="A12" s="18">
        <v>4</v>
      </c>
      <c r="B12" s="71" t="s">
        <v>21</v>
      </c>
      <c r="C12" s="19">
        <v>4</v>
      </c>
      <c r="D12" s="20">
        <v>1</v>
      </c>
      <c r="E12" s="21">
        <v>8</v>
      </c>
      <c r="F12" s="21">
        <v>9</v>
      </c>
      <c r="G12" s="21">
        <v>3</v>
      </c>
      <c r="H12" s="20">
        <v>8</v>
      </c>
      <c r="I12" s="21">
        <v>72</v>
      </c>
      <c r="J12" s="15">
        <f t="shared" si="0"/>
        <v>105</v>
      </c>
      <c r="K12" s="31">
        <f t="shared" si="1"/>
        <v>2.212855637513172</v>
      </c>
      <c r="L12" s="24">
        <f t="shared" si="2"/>
        <v>4.843173431734317</v>
      </c>
    </row>
    <row r="13" spans="1:12" ht="19.5" customHeight="1">
      <c r="A13" s="18">
        <v>5</v>
      </c>
      <c r="B13" s="71" t="s">
        <v>39</v>
      </c>
      <c r="C13" s="19">
        <v>7</v>
      </c>
      <c r="D13" s="20">
        <v>12</v>
      </c>
      <c r="E13" s="21">
        <v>8</v>
      </c>
      <c r="F13" s="21">
        <v>11</v>
      </c>
      <c r="G13" s="21">
        <v>14</v>
      </c>
      <c r="H13" s="20">
        <v>5</v>
      </c>
      <c r="I13" s="21">
        <v>12</v>
      </c>
      <c r="J13" s="15">
        <f t="shared" si="0"/>
        <v>69</v>
      </c>
      <c r="K13" s="31">
        <f t="shared" si="1"/>
        <v>1.4541622760800843</v>
      </c>
      <c r="L13" s="24">
        <f t="shared" si="2"/>
        <v>3.1826568265682655</v>
      </c>
    </row>
    <row r="14" spans="1:12" ht="19.5" customHeight="1">
      <c r="A14" s="18">
        <v>6</v>
      </c>
      <c r="B14" s="71" t="s">
        <v>53</v>
      </c>
      <c r="C14" s="19">
        <v>2</v>
      </c>
      <c r="D14" s="20">
        <v>6</v>
      </c>
      <c r="E14" s="21">
        <v>2</v>
      </c>
      <c r="F14" s="21">
        <v>7</v>
      </c>
      <c r="G14" s="21">
        <v>8</v>
      </c>
      <c r="H14" s="20">
        <v>1</v>
      </c>
      <c r="I14" s="21">
        <v>3</v>
      </c>
      <c r="J14" s="15">
        <f t="shared" si="0"/>
        <v>29</v>
      </c>
      <c r="K14" s="31">
        <f t="shared" si="1"/>
        <v>0.6111696522655427</v>
      </c>
      <c r="L14" s="24">
        <f t="shared" si="2"/>
        <v>1.3376383763837638</v>
      </c>
    </row>
    <row r="15" spans="1:12" ht="19.5" customHeight="1">
      <c r="A15" s="18">
        <v>7</v>
      </c>
      <c r="B15" s="71" t="s">
        <v>22</v>
      </c>
      <c r="C15" s="19">
        <v>7</v>
      </c>
      <c r="D15" s="20">
        <v>2</v>
      </c>
      <c r="E15" s="21">
        <v>11</v>
      </c>
      <c r="F15" s="21">
        <v>3</v>
      </c>
      <c r="G15" s="21">
        <v>2</v>
      </c>
      <c r="H15" s="20">
        <v>34</v>
      </c>
      <c r="I15" s="21">
        <v>118</v>
      </c>
      <c r="J15" s="15">
        <f t="shared" si="0"/>
        <v>177</v>
      </c>
      <c r="K15" s="31">
        <f t="shared" si="1"/>
        <v>3.730242360379347</v>
      </c>
      <c r="L15" s="24">
        <f t="shared" si="2"/>
        <v>8.164206642066421</v>
      </c>
    </row>
    <row r="16" spans="1:12" ht="19.5" customHeight="1">
      <c r="A16" s="18">
        <v>8</v>
      </c>
      <c r="B16" s="71" t="s">
        <v>23</v>
      </c>
      <c r="C16" s="19">
        <v>32</v>
      </c>
      <c r="D16" s="20">
        <v>29</v>
      </c>
      <c r="E16" s="21">
        <v>19</v>
      </c>
      <c r="F16" s="21">
        <v>7</v>
      </c>
      <c r="G16" s="21">
        <v>24</v>
      </c>
      <c r="H16" s="20">
        <v>5</v>
      </c>
      <c r="I16" s="21">
        <v>7</v>
      </c>
      <c r="J16" s="15">
        <f t="shared" si="0"/>
        <v>123</v>
      </c>
      <c r="K16" s="31">
        <f t="shared" si="1"/>
        <v>2.5922023182297154</v>
      </c>
      <c r="L16" s="24">
        <f t="shared" si="2"/>
        <v>5.673431734317343</v>
      </c>
    </row>
    <row r="17" spans="1:12" ht="19.5" customHeight="1">
      <c r="A17" s="18">
        <v>9</v>
      </c>
      <c r="B17" s="71" t="s">
        <v>36</v>
      </c>
      <c r="C17" s="19">
        <v>16</v>
      </c>
      <c r="D17" s="20">
        <v>8</v>
      </c>
      <c r="E17" s="21">
        <v>17</v>
      </c>
      <c r="F17" s="21">
        <v>11</v>
      </c>
      <c r="G17" s="21">
        <v>36</v>
      </c>
      <c r="H17" s="20">
        <v>0</v>
      </c>
      <c r="I17" s="21">
        <v>9</v>
      </c>
      <c r="J17" s="15">
        <f t="shared" si="0"/>
        <v>97</v>
      </c>
      <c r="K17" s="31">
        <f t="shared" si="1"/>
        <v>2.0442571127502633</v>
      </c>
      <c r="L17" s="24">
        <f t="shared" si="2"/>
        <v>4.474169741697417</v>
      </c>
    </row>
    <row r="18" spans="1:12" ht="19.5" customHeight="1">
      <c r="A18" s="18">
        <v>10</v>
      </c>
      <c r="B18" s="71" t="s">
        <v>24</v>
      </c>
      <c r="C18" s="19">
        <v>40</v>
      </c>
      <c r="D18" s="20">
        <v>26</v>
      </c>
      <c r="E18" s="21">
        <v>17</v>
      </c>
      <c r="F18" s="21">
        <v>26</v>
      </c>
      <c r="G18" s="21">
        <v>30</v>
      </c>
      <c r="H18" s="20">
        <v>12</v>
      </c>
      <c r="I18" s="21">
        <v>6</v>
      </c>
      <c r="J18" s="15">
        <f t="shared" si="0"/>
        <v>157</v>
      </c>
      <c r="K18" s="31">
        <f t="shared" si="1"/>
        <v>3.308746048472076</v>
      </c>
      <c r="L18" s="24">
        <f t="shared" si="2"/>
        <v>7.24169741697417</v>
      </c>
    </row>
    <row r="19" spans="1:12" ht="19.5" customHeight="1">
      <c r="A19" s="18">
        <v>11</v>
      </c>
      <c r="B19" s="71" t="s">
        <v>38</v>
      </c>
      <c r="C19" s="19">
        <v>25</v>
      </c>
      <c r="D19" s="20">
        <v>30</v>
      </c>
      <c r="E19" s="21">
        <v>20</v>
      </c>
      <c r="F19" s="21">
        <v>30</v>
      </c>
      <c r="G19" s="21">
        <v>18</v>
      </c>
      <c r="H19" s="20">
        <v>5</v>
      </c>
      <c r="I19" s="21">
        <v>9</v>
      </c>
      <c r="J19" s="15">
        <f t="shared" si="0"/>
        <v>137</v>
      </c>
      <c r="K19" s="31">
        <f t="shared" si="1"/>
        <v>2.887249736564805</v>
      </c>
      <c r="L19" s="24">
        <f t="shared" si="2"/>
        <v>6.319188191881919</v>
      </c>
    </row>
    <row r="20" spans="1:12" ht="19.5" customHeight="1">
      <c r="A20" s="18">
        <v>12</v>
      </c>
      <c r="B20" s="71" t="s">
        <v>40</v>
      </c>
      <c r="C20" s="19">
        <v>14</v>
      </c>
      <c r="D20" s="20">
        <v>19</v>
      </c>
      <c r="E20" s="21">
        <v>19</v>
      </c>
      <c r="F20" s="21">
        <v>16</v>
      </c>
      <c r="G20" s="21">
        <v>29</v>
      </c>
      <c r="H20" s="20">
        <v>2</v>
      </c>
      <c r="I20" s="21">
        <v>4</v>
      </c>
      <c r="J20" s="15">
        <f t="shared" si="0"/>
        <v>103</v>
      </c>
      <c r="K20" s="31">
        <f t="shared" si="1"/>
        <v>2.170706006322445</v>
      </c>
      <c r="L20" s="24">
        <f t="shared" si="2"/>
        <v>4.750922509225092</v>
      </c>
    </row>
    <row r="21" spans="1:12" ht="19.5" customHeight="1">
      <c r="A21" s="18">
        <v>13</v>
      </c>
      <c r="B21" s="71" t="s">
        <v>37</v>
      </c>
      <c r="C21" s="19">
        <v>25</v>
      </c>
      <c r="D21" s="20">
        <v>28</v>
      </c>
      <c r="E21" s="21">
        <v>11</v>
      </c>
      <c r="F21" s="21">
        <v>26</v>
      </c>
      <c r="G21" s="21">
        <v>7</v>
      </c>
      <c r="H21" s="20">
        <v>8</v>
      </c>
      <c r="I21" s="21">
        <v>14</v>
      </c>
      <c r="J21" s="15">
        <f t="shared" si="0"/>
        <v>119</v>
      </c>
      <c r="K21" s="31">
        <f t="shared" si="1"/>
        <v>2.5079030558482613</v>
      </c>
      <c r="L21" s="24">
        <f t="shared" si="2"/>
        <v>5.488929889298893</v>
      </c>
    </row>
    <row r="22" spans="1:12" ht="19.5" customHeight="1">
      <c r="A22" s="18">
        <v>14</v>
      </c>
      <c r="B22" s="71" t="s">
        <v>42</v>
      </c>
      <c r="C22" s="19">
        <v>14</v>
      </c>
      <c r="D22" s="20">
        <v>7</v>
      </c>
      <c r="E22" s="21">
        <v>7</v>
      </c>
      <c r="F22" s="21">
        <v>5</v>
      </c>
      <c r="G22" s="21">
        <v>26</v>
      </c>
      <c r="H22" s="20">
        <v>2</v>
      </c>
      <c r="I22" s="21">
        <v>6</v>
      </c>
      <c r="J22" s="15">
        <f t="shared" si="0"/>
        <v>67</v>
      </c>
      <c r="K22" s="31">
        <f t="shared" si="1"/>
        <v>1.4120126448893573</v>
      </c>
      <c r="L22" s="24">
        <f t="shared" si="2"/>
        <v>3.0904059040590406</v>
      </c>
    </row>
    <row r="23" spans="1:12" ht="19.5" customHeight="1">
      <c r="A23" s="18">
        <v>15</v>
      </c>
      <c r="B23" s="71" t="s">
        <v>28</v>
      </c>
      <c r="C23" s="19">
        <v>28</v>
      </c>
      <c r="D23" s="20">
        <v>28</v>
      </c>
      <c r="E23" s="21">
        <v>39</v>
      </c>
      <c r="F23" s="21">
        <v>24</v>
      </c>
      <c r="G23" s="21">
        <v>33</v>
      </c>
      <c r="H23" s="20">
        <v>12</v>
      </c>
      <c r="I23" s="21">
        <v>25</v>
      </c>
      <c r="J23" s="15">
        <f t="shared" si="0"/>
        <v>189</v>
      </c>
      <c r="K23" s="31">
        <f t="shared" si="1"/>
        <v>3.9831401475237094</v>
      </c>
      <c r="L23" s="24">
        <f t="shared" si="2"/>
        <v>8.717712177121772</v>
      </c>
    </row>
    <row r="24" spans="1:12" ht="19.5" customHeight="1">
      <c r="A24" s="18">
        <v>16</v>
      </c>
      <c r="B24" s="71" t="s">
        <v>75</v>
      </c>
      <c r="C24" s="19">
        <v>16</v>
      </c>
      <c r="D24" s="20">
        <v>16</v>
      </c>
      <c r="E24" s="21">
        <v>32</v>
      </c>
      <c r="F24" s="21">
        <v>18</v>
      </c>
      <c r="G24" s="21">
        <v>23</v>
      </c>
      <c r="H24" s="20">
        <v>2</v>
      </c>
      <c r="I24" s="21">
        <v>4</v>
      </c>
      <c r="J24" s="15">
        <f t="shared" si="0"/>
        <v>111</v>
      </c>
      <c r="K24" s="31">
        <f t="shared" si="1"/>
        <v>2.339304531085353</v>
      </c>
      <c r="L24" s="24">
        <f t="shared" si="2"/>
        <v>5.119926199261992</v>
      </c>
    </row>
    <row r="25" spans="1:12" ht="19.5" customHeight="1">
      <c r="A25" s="17"/>
      <c r="B25" s="25" t="s">
        <v>0</v>
      </c>
      <c r="C25" s="26">
        <f aca="true" t="shared" si="3" ref="C25:J25">SUM(C7:C24)</f>
        <v>344</v>
      </c>
      <c r="D25" s="27">
        <f t="shared" si="3"/>
        <v>312</v>
      </c>
      <c r="E25" s="27">
        <f t="shared" si="3"/>
        <v>329</v>
      </c>
      <c r="F25" s="27">
        <f t="shared" si="3"/>
        <v>299</v>
      </c>
      <c r="G25" s="27">
        <f t="shared" si="3"/>
        <v>336</v>
      </c>
      <c r="H25" s="27">
        <f t="shared" si="3"/>
        <v>147</v>
      </c>
      <c r="I25" s="27">
        <f t="shared" si="3"/>
        <v>401</v>
      </c>
      <c r="J25" s="27">
        <f t="shared" si="3"/>
        <v>2168</v>
      </c>
      <c r="K25" s="31">
        <f t="shared" si="1"/>
        <v>45.69020021074816</v>
      </c>
      <c r="L25" s="24">
        <f>J25*100/2168</f>
        <v>100</v>
      </c>
    </row>
  </sheetData>
  <sheetProtection/>
  <mergeCells count="5">
    <mergeCell ref="B5:B6"/>
    <mergeCell ref="C7:I7"/>
    <mergeCell ref="C5:J5"/>
    <mergeCell ref="K5:K6"/>
    <mergeCell ref="L5:L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5.7109375" style="0" customWidth="1"/>
    <col min="2" max="2" width="48.28125" style="0" customWidth="1"/>
    <col min="3" max="9" width="8.7109375" style="0" customWidth="1"/>
    <col min="10" max="10" width="7.140625" style="0" customWidth="1"/>
    <col min="11" max="12" width="10.140625" style="0" customWidth="1"/>
  </cols>
  <sheetData>
    <row r="2" spans="1:10" s="14" customFormat="1" ht="19.5" customHeight="1">
      <c r="A2" s="28"/>
      <c r="B2" s="28" t="s">
        <v>34</v>
      </c>
      <c r="J2" s="29"/>
    </row>
    <row r="3" spans="1:12" s="14" customFormat="1" ht="19.5" customHeight="1">
      <c r="A3" s="28"/>
      <c r="J3" s="29"/>
      <c r="L3" s="32"/>
    </row>
    <row r="4" spans="1:12" s="14" customFormat="1" ht="39.75" customHeight="1">
      <c r="A4" s="110"/>
      <c r="B4" s="111"/>
      <c r="C4" s="105" t="s">
        <v>15</v>
      </c>
      <c r="D4" s="106"/>
      <c r="E4" s="106"/>
      <c r="F4" s="106"/>
      <c r="G4" s="106"/>
      <c r="H4" s="106"/>
      <c r="I4" s="106"/>
      <c r="J4" s="107"/>
      <c r="K4" s="108" t="s">
        <v>14</v>
      </c>
      <c r="L4" s="108" t="s">
        <v>14</v>
      </c>
    </row>
    <row r="5" spans="1:12" s="14" customFormat="1" ht="39.75" customHeight="1">
      <c r="A5" s="112"/>
      <c r="B5" s="111"/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>
        <v>6</v>
      </c>
      <c r="I5" s="69">
        <v>7</v>
      </c>
      <c r="J5" s="33" t="s">
        <v>1</v>
      </c>
      <c r="K5" s="109"/>
      <c r="L5" s="109"/>
    </row>
    <row r="6" spans="1:12" s="14" customFormat="1" ht="39.75" customHeight="1">
      <c r="A6" s="113"/>
      <c r="B6" s="114"/>
      <c r="C6" s="95" t="s">
        <v>80</v>
      </c>
      <c r="D6" s="100"/>
      <c r="E6" s="100"/>
      <c r="F6" s="100"/>
      <c r="G6" s="100"/>
      <c r="H6" s="100"/>
      <c r="I6" s="100"/>
      <c r="J6" s="70"/>
      <c r="K6" s="30" t="s">
        <v>31</v>
      </c>
      <c r="L6" s="16" t="s">
        <v>32</v>
      </c>
    </row>
    <row r="7" spans="1:12" s="14" customFormat="1" ht="39.75" customHeight="1">
      <c r="A7" s="18"/>
      <c r="B7" s="76" t="s">
        <v>81</v>
      </c>
      <c r="C7" s="77">
        <v>15</v>
      </c>
      <c r="D7" s="78">
        <v>16</v>
      </c>
      <c r="E7" s="79">
        <v>19</v>
      </c>
      <c r="F7" s="79">
        <v>23</v>
      </c>
      <c r="G7" s="79">
        <v>10</v>
      </c>
      <c r="H7" s="79">
        <v>2</v>
      </c>
      <c r="I7" s="79">
        <v>15</v>
      </c>
      <c r="J7" s="81">
        <f>C7+D7+E7+F7+G7+H7+I7</f>
        <v>100</v>
      </c>
      <c r="K7" s="82">
        <v>4745</v>
      </c>
      <c r="L7" s="18">
        <v>699</v>
      </c>
    </row>
    <row r="8" spans="1:12" s="14" customFormat="1" ht="19.5" customHeight="1">
      <c r="A8" s="18">
        <v>1</v>
      </c>
      <c r="B8" s="71" t="s">
        <v>60</v>
      </c>
      <c r="C8" s="19">
        <v>3</v>
      </c>
      <c r="D8" s="20">
        <v>2</v>
      </c>
      <c r="E8" s="21">
        <v>1</v>
      </c>
      <c r="F8" s="21">
        <v>0</v>
      </c>
      <c r="G8" s="21">
        <v>0</v>
      </c>
      <c r="H8" s="34">
        <v>0</v>
      </c>
      <c r="I8" s="21">
        <v>11</v>
      </c>
      <c r="J8" s="22">
        <f>C8+D8+E8+F8+G8+H8+I8</f>
        <v>17</v>
      </c>
      <c r="K8" s="31">
        <f>J8*100/4745</f>
        <v>0.3582718651211802</v>
      </c>
      <c r="L8" s="24">
        <f>J8*100/699</f>
        <v>2.432045779685265</v>
      </c>
    </row>
    <row r="9" spans="1:12" s="14" customFormat="1" ht="19.5" customHeight="1">
      <c r="A9" s="18">
        <v>2</v>
      </c>
      <c r="B9" s="71" t="s">
        <v>65</v>
      </c>
      <c r="C9" s="19">
        <v>1</v>
      </c>
      <c r="D9" s="20">
        <v>0</v>
      </c>
      <c r="E9" s="21">
        <v>5</v>
      </c>
      <c r="F9" s="21">
        <v>0</v>
      </c>
      <c r="G9" s="21">
        <v>2</v>
      </c>
      <c r="H9" s="20">
        <v>2</v>
      </c>
      <c r="I9" s="21">
        <v>0</v>
      </c>
      <c r="J9" s="22">
        <f aca="true" t="shared" si="0" ref="J9:J23">C9+D9+E9+F9+G9+H9+I9</f>
        <v>10</v>
      </c>
      <c r="K9" s="31">
        <f aca="true" t="shared" si="1" ref="K9:K24">J9*100/4745</f>
        <v>0.2107481559536354</v>
      </c>
      <c r="L9" s="24">
        <f aca="true" t="shared" si="2" ref="L9:L24">J9*100/699</f>
        <v>1.4306151645207439</v>
      </c>
    </row>
    <row r="10" spans="1:12" s="14" customFormat="1" ht="19.5" customHeight="1">
      <c r="A10" s="18">
        <v>3</v>
      </c>
      <c r="B10" s="71" t="s">
        <v>58</v>
      </c>
      <c r="C10" s="19">
        <v>2</v>
      </c>
      <c r="D10" s="20">
        <v>8</v>
      </c>
      <c r="E10" s="21">
        <v>9</v>
      </c>
      <c r="F10" s="21">
        <v>3</v>
      </c>
      <c r="G10" s="21">
        <v>3</v>
      </c>
      <c r="H10" s="20">
        <v>0</v>
      </c>
      <c r="I10" s="21">
        <v>0</v>
      </c>
      <c r="J10" s="22">
        <f t="shared" si="0"/>
        <v>25</v>
      </c>
      <c r="K10" s="31">
        <f t="shared" si="1"/>
        <v>0.5268703898840885</v>
      </c>
      <c r="L10" s="24">
        <f t="shared" si="2"/>
        <v>3.57653791130186</v>
      </c>
    </row>
    <row r="11" spans="1:12" s="14" customFormat="1" ht="19.5" customHeight="1">
      <c r="A11" s="18">
        <v>4</v>
      </c>
      <c r="B11" s="71" t="s">
        <v>57</v>
      </c>
      <c r="C11" s="19">
        <v>9</v>
      </c>
      <c r="D11" s="20">
        <v>6</v>
      </c>
      <c r="E11" s="21">
        <v>10</v>
      </c>
      <c r="F11" s="21">
        <v>32</v>
      </c>
      <c r="G11" s="21">
        <v>12</v>
      </c>
      <c r="H11" s="20">
        <v>2</v>
      </c>
      <c r="I11" s="21">
        <v>4</v>
      </c>
      <c r="J11" s="22">
        <f t="shared" si="0"/>
        <v>75</v>
      </c>
      <c r="K11" s="31">
        <f t="shared" si="1"/>
        <v>1.5806111696522656</v>
      </c>
      <c r="L11" s="24">
        <f t="shared" si="2"/>
        <v>10.729613733905579</v>
      </c>
    </row>
    <row r="12" spans="1:12" s="14" customFormat="1" ht="19.5" customHeight="1">
      <c r="A12" s="18">
        <v>5</v>
      </c>
      <c r="B12" s="71" t="s">
        <v>66</v>
      </c>
      <c r="C12" s="19">
        <v>7</v>
      </c>
      <c r="D12" s="20">
        <v>4</v>
      </c>
      <c r="E12" s="21">
        <v>0</v>
      </c>
      <c r="F12" s="21">
        <v>0</v>
      </c>
      <c r="G12" s="21">
        <v>2</v>
      </c>
      <c r="H12" s="20">
        <v>0</v>
      </c>
      <c r="I12" s="21">
        <v>0</v>
      </c>
      <c r="J12" s="22">
        <f t="shared" si="0"/>
        <v>13</v>
      </c>
      <c r="K12" s="31">
        <f t="shared" si="1"/>
        <v>0.273972602739726</v>
      </c>
      <c r="L12" s="24">
        <f t="shared" si="2"/>
        <v>1.859799713876967</v>
      </c>
    </row>
    <row r="13" spans="1:12" s="14" customFormat="1" ht="19.5" customHeight="1">
      <c r="A13" s="18">
        <v>6</v>
      </c>
      <c r="B13" s="71" t="s">
        <v>56</v>
      </c>
      <c r="C13" s="19">
        <v>11</v>
      </c>
      <c r="D13" s="20">
        <v>15</v>
      </c>
      <c r="E13" s="21">
        <v>18</v>
      </c>
      <c r="F13" s="21">
        <v>21</v>
      </c>
      <c r="G13" s="21">
        <v>16</v>
      </c>
      <c r="H13" s="20">
        <v>2</v>
      </c>
      <c r="I13" s="21">
        <v>4</v>
      </c>
      <c r="J13" s="22">
        <f t="shared" si="0"/>
        <v>87</v>
      </c>
      <c r="K13" s="31">
        <f t="shared" si="1"/>
        <v>1.833508956796628</v>
      </c>
      <c r="L13" s="24">
        <f t="shared" si="2"/>
        <v>12.446351931330472</v>
      </c>
    </row>
    <row r="14" spans="1:12" s="14" customFormat="1" ht="19.5" customHeight="1">
      <c r="A14" s="18">
        <v>7</v>
      </c>
      <c r="B14" s="71" t="s">
        <v>59</v>
      </c>
      <c r="C14" s="19">
        <v>0</v>
      </c>
      <c r="D14" s="20">
        <v>3</v>
      </c>
      <c r="E14" s="21">
        <v>2</v>
      </c>
      <c r="F14" s="21">
        <v>2</v>
      </c>
      <c r="G14" s="21">
        <v>9</v>
      </c>
      <c r="H14" s="20">
        <v>0</v>
      </c>
      <c r="I14" s="21">
        <v>2</v>
      </c>
      <c r="J14" s="22">
        <f t="shared" si="0"/>
        <v>18</v>
      </c>
      <c r="K14" s="31">
        <f t="shared" si="1"/>
        <v>0.3793466807165437</v>
      </c>
      <c r="L14" s="24">
        <f t="shared" si="2"/>
        <v>2.575107296137339</v>
      </c>
    </row>
    <row r="15" spans="1:12" s="14" customFormat="1" ht="19.5" customHeight="1">
      <c r="A15" s="18">
        <v>8</v>
      </c>
      <c r="B15" s="71" t="s">
        <v>62</v>
      </c>
      <c r="C15" s="19">
        <v>0</v>
      </c>
      <c r="D15" s="20">
        <v>2</v>
      </c>
      <c r="E15" s="21">
        <v>7</v>
      </c>
      <c r="F15" s="21">
        <v>6</v>
      </c>
      <c r="G15" s="21">
        <v>1</v>
      </c>
      <c r="H15" s="20">
        <v>0</v>
      </c>
      <c r="I15" s="21">
        <v>0</v>
      </c>
      <c r="J15" s="22">
        <f t="shared" si="0"/>
        <v>16</v>
      </c>
      <c r="K15" s="31">
        <f t="shared" si="1"/>
        <v>0.33719704952581664</v>
      </c>
      <c r="L15" s="24">
        <f t="shared" si="2"/>
        <v>2.2889842632331905</v>
      </c>
    </row>
    <row r="16" spans="1:12" s="14" customFormat="1" ht="19.5" customHeight="1">
      <c r="A16" s="18">
        <v>9</v>
      </c>
      <c r="B16" s="71" t="s">
        <v>51</v>
      </c>
      <c r="C16" s="19">
        <v>10</v>
      </c>
      <c r="D16" s="20">
        <v>12</v>
      </c>
      <c r="E16" s="21">
        <v>6</v>
      </c>
      <c r="F16" s="21">
        <v>18</v>
      </c>
      <c r="G16" s="21">
        <v>12</v>
      </c>
      <c r="H16" s="20">
        <v>1</v>
      </c>
      <c r="I16" s="21">
        <v>1</v>
      </c>
      <c r="J16" s="22">
        <f t="shared" si="0"/>
        <v>60</v>
      </c>
      <c r="K16" s="31">
        <f t="shared" si="1"/>
        <v>1.2644889357218125</v>
      </c>
      <c r="L16" s="24">
        <f t="shared" si="2"/>
        <v>8.583690987124463</v>
      </c>
    </row>
    <row r="17" spans="1:12" s="14" customFormat="1" ht="19.5" customHeight="1">
      <c r="A17" s="18">
        <v>10</v>
      </c>
      <c r="B17" s="71" t="s">
        <v>50</v>
      </c>
      <c r="C17" s="19">
        <v>20</v>
      </c>
      <c r="D17" s="20">
        <v>19</v>
      </c>
      <c r="E17" s="21">
        <v>11</v>
      </c>
      <c r="F17" s="21">
        <v>9</v>
      </c>
      <c r="G17" s="21">
        <v>3</v>
      </c>
      <c r="H17" s="20">
        <v>2</v>
      </c>
      <c r="I17" s="21">
        <v>1</v>
      </c>
      <c r="J17" s="22">
        <f t="shared" si="0"/>
        <v>65</v>
      </c>
      <c r="K17" s="31">
        <f t="shared" si="1"/>
        <v>1.36986301369863</v>
      </c>
      <c r="L17" s="24">
        <f t="shared" si="2"/>
        <v>9.298998569384835</v>
      </c>
    </row>
    <row r="18" spans="1:12" s="14" customFormat="1" ht="19.5" customHeight="1">
      <c r="A18" s="18">
        <v>11</v>
      </c>
      <c r="B18" s="71" t="s">
        <v>48</v>
      </c>
      <c r="C18" s="19">
        <v>10</v>
      </c>
      <c r="D18" s="20">
        <v>12</v>
      </c>
      <c r="E18" s="21">
        <v>3</v>
      </c>
      <c r="F18" s="21">
        <v>13</v>
      </c>
      <c r="G18" s="21">
        <v>5</v>
      </c>
      <c r="H18" s="20">
        <v>0</v>
      </c>
      <c r="I18" s="21">
        <v>8</v>
      </c>
      <c r="J18" s="22">
        <f t="shared" si="0"/>
        <v>51</v>
      </c>
      <c r="K18" s="31">
        <f t="shared" si="1"/>
        <v>1.0748155953635405</v>
      </c>
      <c r="L18" s="24">
        <f t="shared" si="2"/>
        <v>7.296137339055794</v>
      </c>
    </row>
    <row r="19" spans="1:12" s="14" customFormat="1" ht="19.5" customHeight="1">
      <c r="A19" s="18">
        <v>12</v>
      </c>
      <c r="B19" s="71" t="s">
        <v>49</v>
      </c>
      <c r="C19" s="19">
        <v>5</v>
      </c>
      <c r="D19" s="20">
        <v>1</v>
      </c>
      <c r="E19" s="21">
        <v>14</v>
      </c>
      <c r="F19" s="21">
        <v>3</v>
      </c>
      <c r="G19" s="21">
        <v>8</v>
      </c>
      <c r="H19" s="20">
        <v>0</v>
      </c>
      <c r="I19" s="21">
        <v>4</v>
      </c>
      <c r="J19" s="22">
        <f t="shared" si="0"/>
        <v>35</v>
      </c>
      <c r="K19" s="31">
        <f t="shared" si="1"/>
        <v>0.7376185458377239</v>
      </c>
      <c r="L19" s="24">
        <f t="shared" si="2"/>
        <v>5.007153075822604</v>
      </c>
    </row>
    <row r="20" spans="1:12" s="14" customFormat="1" ht="19.5" customHeight="1">
      <c r="A20" s="18">
        <v>13</v>
      </c>
      <c r="B20" s="71" t="s">
        <v>64</v>
      </c>
      <c r="C20" s="19">
        <v>5</v>
      </c>
      <c r="D20" s="20">
        <v>1</v>
      </c>
      <c r="E20" s="21">
        <v>3</v>
      </c>
      <c r="F20" s="21">
        <v>5</v>
      </c>
      <c r="G20" s="21">
        <v>12</v>
      </c>
      <c r="H20" s="20">
        <v>0</v>
      </c>
      <c r="I20" s="21">
        <v>1</v>
      </c>
      <c r="J20" s="22">
        <f t="shared" si="0"/>
        <v>27</v>
      </c>
      <c r="K20" s="31">
        <f t="shared" si="1"/>
        <v>0.5690200210748156</v>
      </c>
      <c r="L20" s="24">
        <f t="shared" si="2"/>
        <v>3.8626609442060085</v>
      </c>
    </row>
    <row r="21" spans="1:12" s="14" customFormat="1" ht="19.5" customHeight="1">
      <c r="A21" s="18">
        <v>14</v>
      </c>
      <c r="B21" s="71" t="s">
        <v>67</v>
      </c>
      <c r="C21" s="19">
        <v>0</v>
      </c>
      <c r="D21" s="20">
        <v>0</v>
      </c>
      <c r="E21" s="21">
        <v>0</v>
      </c>
      <c r="F21" s="21">
        <v>0</v>
      </c>
      <c r="G21" s="21">
        <v>0</v>
      </c>
      <c r="H21" s="20">
        <v>4</v>
      </c>
      <c r="I21" s="21">
        <v>13</v>
      </c>
      <c r="J21" s="22">
        <f t="shared" si="0"/>
        <v>17</v>
      </c>
      <c r="K21" s="31">
        <f t="shared" si="1"/>
        <v>0.3582718651211802</v>
      </c>
      <c r="L21" s="24">
        <f t="shared" si="2"/>
        <v>2.432045779685265</v>
      </c>
    </row>
    <row r="22" spans="1:12" s="14" customFormat="1" ht="19.5" customHeight="1">
      <c r="A22" s="18">
        <v>15</v>
      </c>
      <c r="B22" s="71" t="s">
        <v>63</v>
      </c>
      <c r="C22" s="19">
        <v>12</v>
      </c>
      <c r="D22" s="20">
        <v>0</v>
      </c>
      <c r="E22" s="21">
        <v>2</v>
      </c>
      <c r="F22" s="21">
        <v>6</v>
      </c>
      <c r="G22" s="21">
        <v>4</v>
      </c>
      <c r="H22" s="20">
        <v>0</v>
      </c>
      <c r="I22" s="21">
        <v>1</v>
      </c>
      <c r="J22" s="22">
        <f t="shared" si="0"/>
        <v>25</v>
      </c>
      <c r="K22" s="31">
        <f t="shared" si="1"/>
        <v>0.5268703898840885</v>
      </c>
      <c r="L22" s="24">
        <f t="shared" si="2"/>
        <v>3.57653791130186</v>
      </c>
    </row>
    <row r="23" spans="1:12" s="14" customFormat="1" ht="19.5" customHeight="1">
      <c r="A23" s="18">
        <v>16</v>
      </c>
      <c r="B23" s="71" t="s">
        <v>61</v>
      </c>
      <c r="C23" s="19">
        <v>7</v>
      </c>
      <c r="D23" s="20">
        <v>10</v>
      </c>
      <c r="E23" s="21">
        <v>11</v>
      </c>
      <c r="F23" s="21">
        <v>17</v>
      </c>
      <c r="G23" s="21">
        <v>11</v>
      </c>
      <c r="H23" s="20">
        <v>2</v>
      </c>
      <c r="I23" s="21">
        <v>0</v>
      </c>
      <c r="J23" s="22">
        <f t="shared" si="0"/>
        <v>58</v>
      </c>
      <c r="K23" s="31">
        <f t="shared" si="1"/>
        <v>1.2223393045310853</v>
      </c>
      <c r="L23" s="24">
        <f t="shared" si="2"/>
        <v>8.297567954220314</v>
      </c>
    </row>
    <row r="24" spans="1:12" s="14" customFormat="1" ht="19.5" customHeight="1">
      <c r="A24" s="17"/>
      <c r="B24" s="25" t="s">
        <v>0</v>
      </c>
      <c r="C24" s="26">
        <f aca="true" t="shared" si="3" ref="C24:J24">SUM(C6:C23)</f>
        <v>117</v>
      </c>
      <c r="D24" s="27">
        <f t="shared" si="3"/>
        <v>111</v>
      </c>
      <c r="E24" s="27">
        <f t="shared" si="3"/>
        <v>121</v>
      </c>
      <c r="F24" s="27">
        <f t="shared" si="3"/>
        <v>158</v>
      </c>
      <c r="G24" s="27">
        <f t="shared" si="3"/>
        <v>110</v>
      </c>
      <c r="H24" s="27">
        <f t="shared" si="3"/>
        <v>17</v>
      </c>
      <c r="I24" s="27">
        <f t="shared" si="3"/>
        <v>65</v>
      </c>
      <c r="J24" s="27">
        <f t="shared" si="3"/>
        <v>699</v>
      </c>
      <c r="K24" s="31">
        <f t="shared" si="1"/>
        <v>14.731296101159115</v>
      </c>
      <c r="L24" s="24">
        <f t="shared" si="2"/>
        <v>100</v>
      </c>
    </row>
  </sheetData>
  <sheetProtection/>
  <mergeCells count="5">
    <mergeCell ref="C6:I6"/>
    <mergeCell ref="A4:B6"/>
    <mergeCell ref="C4:J4"/>
    <mergeCell ref="K4:K5"/>
    <mergeCell ref="L4:L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N53"/>
  <sheetViews>
    <sheetView zoomScale="90" zoomScaleNormal="90" zoomScalePageLayoutView="0" workbookViewId="0" topLeftCell="A13">
      <selection activeCell="AA29" sqref="AA29"/>
    </sheetView>
  </sheetViews>
  <sheetFormatPr defaultColWidth="9.140625" defaultRowHeight="12.75"/>
  <cols>
    <col min="1" max="1" width="0.2890625" style="0" customWidth="1"/>
    <col min="2" max="2" width="1.28515625" style="0" customWidth="1"/>
    <col min="3" max="3" width="11.00390625" style="1" customWidth="1"/>
    <col min="4" max="4" width="26.57421875" style="9" customWidth="1"/>
    <col min="5" max="6" width="6.00390625" style="0" customWidth="1"/>
    <col min="7" max="8" width="5.57421875" style="0" customWidth="1"/>
    <col min="9" max="11" width="5.7109375" style="0" customWidth="1"/>
    <col min="12" max="12" width="6.7109375" style="3" customWidth="1"/>
    <col min="13" max="13" width="16.8515625" style="2" customWidth="1"/>
    <col min="14" max="14" width="0.71875" style="0" customWidth="1"/>
    <col min="15" max="15" width="0.5625" style="0" hidden="1" customWidth="1"/>
    <col min="16" max="16" width="0.13671875" style="0" hidden="1" customWidth="1"/>
    <col min="17" max="19" width="0.9921875" style="0" hidden="1" customWidth="1"/>
    <col min="20" max="20" width="0.5625" style="0" hidden="1" customWidth="1"/>
    <col min="21" max="21" width="0.71875" style="0" hidden="1" customWidth="1"/>
    <col min="22" max="22" width="1.57421875" style="0" hidden="1" customWidth="1"/>
    <col min="23" max="24" width="1.8515625" style="0" hidden="1" customWidth="1"/>
    <col min="25" max="25" width="1.7109375" style="0" customWidth="1"/>
  </cols>
  <sheetData>
    <row r="4" ht="15" customHeight="1">
      <c r="G4" s="4"/>
    </row>
    <row r="5" ht="15" customHeight="1">
      <c r="G5" s="4" t="s">
        <v>78</v>
      </c>
    </row>
    <row r="6" spans="2:14" ht="5.25" customHeight="1">
      <c r="B6" s="12"/>
      <c r="C6" s="55"/>
      <c r="D6" s="56"/>
      <c r="E6" s="57"/>
      <c r="F6" s="57"/>
      <c r="G6" s="57"/>
      <c r="H6" s="57"/>
      <c r="I6" s="57"/>
      <c r="J6" s="57"/>
      <c r="K6" s="57"/>
      <c r="L6" s="56"/>
      <c r="M6" s="58"/>
      <c r="N6" s="11"/>
    </row>
    <row r="7" spans="2:14" ht="15">
      <c r="B7" s="35"/>
      <c r="C7" s="36"/>
      <c r="D7" s="37" t="s">
        <v>20</v>
      </c>
      <c r="E7" s="38"/>
      <c r="F7" s="7"/>
      <c r="G7" s="7"/>
      <c r="H7" s="7"/>
      <c r="I7" s="7"/>
      <c r="J7" s="7"/>
      <c r="K7" s="7"/>
      <c r="L7" s="39"/>
      <c r="M7" s="40"/>
      <c r="N7" s="35"/>
    </row>
    <row r="8" spans="2:14" ht="15.75">
      <c r="B8" s="35"/>
      <c r="C8" s="36"/>
      <c r="D8" s="41"/>
      <c r="E8" s="7"/>
      <c r="F8" s="7"/>
      <c r="G8" s="7"/>
      <c r="H8" s="42" t="s">
        <v>2</v>
      </c>
      <c r="I8" s="7"/>
      <c r="J8" s="7"/>
      <c r="K8" s="7"/>
      <c r="L8" s="43" t="s">
        <v>3</v>
      </c>
      <c r="M8" s="44" t="s">
        <v>4</v>
      </c>
      <c r="N8" s="35"/>
    </row>
    <row r="9" spans="2:14" ht="16.5" customHeight="1">
      <c r="B9" s="35"/>
      <c r="C9" s="36"/>
      <c r="D9" s="45"/>
      <c r="E9" s="46">
        <v>1</v>
      </c>
      <c r="F9" s="46">
        <v>2</v>
      </c>
      <c r="G9" s="46">
        <v>3</v>
      </c>
      <c r="H9" s="46">
        <v>4</v>
      </c>
      <c r="I9" s="46">
        <v>5</v>
      </c>
      <c r="J9" s="46">
        <v>6</v>
      </c>
      <c r="K9" s="46">
        <v>7</v>
      </c>
      <c r="L9" s="39"/>
      <c r="M9" s="44" t="s">
        <v>16</v>
      </c>
      <c r="N9" s="35"/>
    </row>
    <row r="10" spans="2:14" s="6" customFormat="1" ht="49.5" customHeight="1">
      <c r="B10" s="35"/>
      <c r="C10" s="36">
        <v>1</v>
      </c>
      <c r="D10" s="53" t="s">
        <v>72</v>
      </c>
      <c r="E10" s="86">
        <f>'LISTA N. 1'!C24</f>
        <v>327</v>
      </c>
      <c r="F10" s="86">
        <f>'LISTA N. 1'!D24</f>
        <v>214</v>
      </c>
      <c r="G10" s="86">
        <f>'LISTA N. 1'!E24</f>
        <v>274</v>
      </c>
      <c r="H10" s="86">
        <f>'LISTA N. 1'!F24</f>
        <v>333</v>
      </c>
      <c r="I10" s="86">
        <f>'LISTA N. 1'!G24</f>
        <v>318</v>
      </c>
      <c r="J10" s="86">
        <f>'LISTA N. 1'!H24</f>
        <v>167</v>
      </c>
      <c r="K10" s="86">
        <f>'LISTA N. 1'!I24</f>
        <v>245</v>
      </c>
      <c r="L10" s="86">
        <f>'LISTA N. 1'!J24</f>
        <v>1878</v>
      </c>
      <c r="M10" s="72" t="s">
        <v>18</v>
      </c>
      <c r="N10" s="35"/>
    </row>
    <row r="11" spans="2:14" s="6" customFormat="1" ht="49.5" customHeight="1">
      <c r="B11" s="35"/>
      <c r="C11" s="36"/>
      <c r="D11" s="73" t="s">
        <v>76</v>
      </c>
      <c r="E11" s="86">
        <f>'LISTA N. 2'!C24</f>
        <v>117</v>
      </c>
      <c r="F11" s="86">
        <f>'LISTA N. 2'!D24</f>
        <v>111</v>
      </c>
      <c r="G11" s="86">
        <f>'LISTA N. 2'!E24</f>
        <v>121</v>
      </c>
      <c r="H11" s="86">
        <f>'LISTA N. 2'!F24</f>
        <v>158</v>
      </c>
      <c r="I11" s="86">
        <f>'LISTA N. 2'!G24</f>
        <v>110</v>
      </c>
      <c r="J11" s="86">
        <f>'LISTA N. 2'!H24</f>
        <v>17</v>
      </c>
      <c r="K11" s="86">
        <f>'LISTA N. 2'!I24</f>
        <v>65</v>
      </c>
      <c r="L11" s="86">
        <f>'LISTA N. 2'!J24</f>
        <v>699</v>
      </c>
      <c r="M11" s="74" t="s">
        <v>73</v>
      </c>
      <c r="N11" s="35"/>
    </row>
    <row r="12" spans="2:14" s="6" customFormat="1" ht="49.5" customHeight="1">
      <c r="B12" s="35"/>
      <c r="C12" s="36">
        <v>2</v>
      </c>
      <c r="D12" s="54" t="s">
        <v>19</v>
      </c>
      <c r="E12" s="86">
        <f>'LISTA N. 3'!C25</f>
        <v>344</v>
      </c>
      <c r="F12" s="86">
        <f>'LISTA N. 3'!D25</f>
        <v>312</v>
      </c>
      <c r="G12" s="86">
        <f>'LISTA N. 3'!E25</f>
        <v>329</v>
      </c>
      <c r="H12" s="86">
        <f>'LISTA N. 3'!F25</f>
        <v>299</v>
      </c>
      <c r="I12" s="86">
        <f>'LISTA N. 3'!G25</f>
        <v>336</v>
      </c>
      <c r="J12" s="86">
        <f>'LISTA N. 3'!H25</f>
        <v>147</v>
      </c>
      <c r="K12" s="86">
        <f>'LISTA N. 3'!I25</f>
        <v>401</v>
      </c>
      <c r="L12" s="86">
        <f>'LISTA N. 3'!J25</f>
        <v>2168</v>
      </c>
      <c r="M12" s="52" t="s">
        <v>17</v>
      </c>
      <c r="N12" s="35"/>
    </row>
    <row r="13" spans="2:14" ht="24.75" customHeight="1">
      <c r="B13" s="35"/>
      <c r="C13" s="36"/>
      <c r="D13" s="47" t="s">
        <v>5</v>
      </c>
      <c r="E13" s="87">
        <f aca="true" t="shared" si="0" ref="E13:L13">SUM(E10:E12)</f>
        <v>788</v>
      </c>
      <c r="F13" s="87">
        <f t="shared" si="0"/>
        <v>637</v>
      </c>
      <c r="G13" s="87">
        <f t="shared" si="0"/>
        <v>724</v>
      </c>
      <c r="H13" s="87">
        <f t="shared" si="0"/>
        <v>790</v>
      </c>
      <c r="I13" s="87">
        <f t="shared" si="0"/>
        <v>764</v>
      </c>
      <c r="J13" s="87">
        <f t="shared" si="0"/>
        <v>331</v>
      </c>
      <c r="K13" s="87">
        <f t="shared" si="0"/>
        <v>711</v>
      </c>
      <c r="L13" s="87">
        <f t="shared" si="0"/>
        <v>4745</v>
      </c>
      <c r="M13" s="48"/>
      <c r="N13" s="35"/>
    </row>
    <row r="14" spans="2:14" ht="24.75" customHeight="1">
      <c r="B14" s="35"/>
      <c r="C14" s="36"/>
      <c r="D14" s="41" t="s">
        <v>6</v>
      </c>
      <c r="E14" s="88">
        <v>21</v>
      </c>
      <c r="F14" s="88">
        <v>11</v>
      </c>
      <c r="G14" s="88">
        <v>7</v>
      </c>
      <c r="H14" s="88">
        <v>12</v>
      </c>
      <c r="I14" s="88">
        <v>26</v>
      </c>
      <c r="J14" s="88">
        <v>3</v>
      </c>
      <c r="K14" s="88">
        <v>18</v>
      </c>
      <c r="L14" s="89">
        <f>SUM(E14:K14)</f>
        <v>98</v>
      </c>
      <c r="M14" s="40"/>
      <c r="N14" s="35"/>
    </row>
    <row r="15" spans="2:14" ht="24.75" customHeight="1">
      <c r="B15" s="35"/>
      <c r="C15" s="36"/>
      <c r="D15" s="49" t="s">
        <v>7</v>
      </c>
      <c r="E15" s="88">
        <v>10</v>
      </c>
      <c r="F15" s="88">
        <v>7</v>
      </c>
      <c r="G15" s="88">
        <v>11</v>
      </c>
      <c r="H15" s="88">
        <v>11</v>
      </c>
      <c r="I15" s="88">
        <v>11</v>
      </c>
      <c r="J15" s="88">
        <v>7</v>
      </c>
      <c r="K15" s="88">
        <v>19</v>
      </c>
      <c r="L15" s="89">
        <f>SUM(E15:K15)</f>
        <v>76</v>
      </c>
      <c r="M15" s="40"/>
      <c r="N15" s="35"/>
    </row>
    <row r="16" spans="2:14" ht="24.75" customHeight="1">
      <c r="B16" s="35"/>
      <c r="C16" s="36"/>
      <c r="D16" s="41" t="s">
        <v>29</v>
      </c>
      <c r="E16" s="90">
        <f>SUM(E14+E15)</f>
        <v>31</v>
      </c>
      <c r="F16" s="90">
        <f aca="true" t="shared" si="1" ref="F16:K16">SUM(F14+F15)</f>
        <v>18</v>
      </c>
      <c r="G16" s="90">
        <f t="shared" si="1"/>
        <v>18</v>
      </c>
      <c r="H16" s="90">
        <f t="shared" si="1"/>
        <v>23</v>
      </c>
      <c r="I16" s="90">
        <f t="shared" si="1"/>
        <v>37</v>
      </c>
      <c r="J16" s="90">
        <f t="shared" si="1"/>
        <v>10</v>
      </c>
      <c r="K16" s="90">
        <f t="shared" si="1"/>
        <v>37</v>
      </c>
      <c r="L16" s="91">
        <f>SUM(E16:K16)</f>
        <v>174</v>
      </c>
      <c r="M16" s="40"/>
      <c r="N16" s="35"/>
    </row>
    <row r="17" spans="2:14" ht="24.75" customHeight="1">
      <c r="B17" s="35"/>
      <c r="C17" s="36"/>
      <c r="D17" s="49" t="s">
        <v>30</v>
      </c>
      <c r="E17" s="90">
        <f aca="true" t="shared" si="2" ref="E17:K17">SUM(E13+E16)</f>
        <v>819</v>
      </c>
      <c r="F17" s="90">
        <f t="shared" si="2"/>
        <v>655</v>
      </c>
      <c r="G17" s="90">
        <f t="shared" si="2"/>
        <v>742</v>
      </c>
      <c r="H17" s="90">
        <f t="shared" si="2"/>
        <v>813</v>
      </c>
      <c r="I17" s="90">
        <f t="shared" si="2"/>
        <v>801</v>
      </c>
      <c r="J17" s="90">
        <f t="shared" si="2"/>
        <v>341</v>
      </c>
      <c r="K17" s="90">
        <f t="shared" si="2"/>
        <v>748</v>
      </c>
      <c r="L17" s="91">
        <f>E17+F17+G17+H17+I17+J17+K17</f>
        <v>4919</v>
      </c>
      <c r="M17" s="40"/>
      <c r="N17" s="35"/>
    </row>
    <row r="18" spans="2:14" ht="24.75" customHeight="1">
      <c r="B18" s="35"/>
      <c r="C18" s="36"/>
      <c r="D18" s="47"/>
      <c r="E18" s="7"/>
      <c r="F18" s="7"/>
      <c r="G18" s="7"/>
      <c r="H18" s="7"/>
      <c r="I18" s="7"/>
      <c r="J18" s="7"/>
      <c r="K18" s="7"/>
      <c r="L18" s="39"/>
      <c r="M18" s="40"/>
      <c r="N18" s="35"/>
    </row>
    <row r="19" spans="2:14" ht="24.75" customHeight="1">
      <c r="B19" s="35"/>
      <c r="C19" s="36"/>
      <c r="D19" s="59" t="s">
        <v>8</v>
      </c>
      <c r="E19" s="5"/>
      <c r="F19" s="5"/>
      <c r="G19" s="5"/>
      <c r="H19" s="60" t="s">
        <v>2</v>
      </c>
      <c r="I19" s="5"/>
      <c r="J19" s="5"/>
      <c r="K19" s="5"/>
      <c r="L19" s="61"/>
      <c r="M19" s="40"/>
      <c r="N19" s="35"/>
    </row>
    <row r="20" spans="2:14" ht="24.75" customHeight="1">
      <c r="B20" s="35"/>
      <c r="C20" s="36"/>
      <c r="D20" s="62"/>
      <c r="E20" s="8">
        <v>1</v>
      </c>
      <c r="F20" s="8">
        <v>2</v>
      </c>
      <c r="G20" s="8">
        <v>3</v>
      </c>
      <c r="H20" s="8">
        <v>4</v>
      </c>
      <c r="I20" s="8">
        <v>5</v>
      </c>
      <c r="J20" s="8">
        <v>6</v>
      </c>
      <c r="K20" s="8">
        <v>7</v>
      </c>
      <c r="L20" s="61" t="s">
        <v>9</v>
      </c>
      <c r="M20" s="40"/>
      <c r="N20" s="35"/>
    </row>
    <row r="21" spans="2:14" ht="24.75" customHeight="1">
      <c r="B21" s="35"/>
      <c r="C21" s="36"/>
      <c r="D21" s="62" t="s">
        <v>10</v>
      </c>
      <c r="E21" s="5">
        <v>451</v>
      </c>
      <c r="F21" s="5">
        <v>366</v>
      </c>
      <c r="G21" s="5">
        <v>430</v>
      </c>
      <c r="H21" s="5">
        <v>446</v>
      </c>
      <c r="I21" s="5">
        <v>465</v>
      </c>
      <c r="J21" s="5">
        <v>753</v>
      </c>
      <c r="K21" s="5">
        <v>436</v>
      </c>
      <c r="L21" s="61">
        <f>E21+F21+G21+H21+I21+J21+K21</f>
        <v>3347</v>
      </c>
      <c r="M21" s="40"/>
      <c r="N21" s="35"/>
    </row>
    <row r="22" spans="2:14" ht="24.75" customHeight="1">
      <c r="B22" s="35"/>
      <c r="C22" s="36"/>
      <c r="D22" s="62" t="s">
        <v>11</v>
      </c>
      <c r="E22" s="5">
        <v>502</v>
      </c>
      <c r="F22" s="5">
        <v>365</v>
      </c>
      <c r="G22" s="5">
        <v>440</v>
      </c>
      <c r="H22" s="5">
        <v>452</v>
      </c>
      <c r="I22" s="5">
        <v>442</v>
      </c>
      <c r="J22" s="5">
        <v>700</v>
      </c>
      <c r="K22" s="5">
        <v>413</v>
      </c>
      <c r="L22" s="61">
        <f>E22+F22+G22+H22+I22+J22+K22</f>
        <v>3314</v>
      </c>
      <c r="M22" s="40"/>
      <c r="N22" s="35"/>
    </row>
    <row r="23" spans="2:14" ht="24.75" customHeight="1">
      <c r="B23" s="35"/>
      <c r="C23" s="36"/>
      <c r="D23" s="62" t="s">
        <v>12</v>
      </c>
      <c r="E23" s="5">
        <f aca="true" t="shared" si="3" ref="E23:K23">SUM(E21:E22)</f>
        <v>953</v>
      </c>
      <c r="F23" s="5">
        <f t="shared" si="3"/>
        <v>731</v>
      </c>
      <c r="G23" s="5">
        <f t="shared" si="3"/>
        <v>870</v>
      </c>
      <c r="H23" s="5">
        <f t="shared" si="3"/>
        <v>898</v>
      </c>
      <c r="I23" s="5">
        <f t="shared" si="3"/>
        <v>907</v>
      </c>
      <c r="J23" s="5">
        <f t="shared" si="3"/>
        <v>1453</v>
      </c>
      <c r="K23" s="5">
        <f t="shared" si="3"/>
        <v>849</v>
      </c>
      <c r="L23" s="61">
        <f>E23+F23+G23+H23+I23+J23+K23</f>
        <v>6661</v>
      </c>
      <c r="M23" s="40"/>
      <c r="N23" s="35"/>
    </row>
    <row r="24" spans="2:14" ht="24.75" customHeight="1">
      <c r="B24" s="35"/>
      <c r="C24" s="36"/>
      <c r="D24" s="10" t="s">
        <v>13</v>
      </c>
      <c r="E24" s="7"/>
      <c r="F24" s="7"/>
      <c r="G24" s="7"/>
      <c r="H24" s="65" t="s">
        <v>2</v>
      </c>
      <c r="I24" s="7"/>
      <c r="J24" s="7"/>
      <c r="K24" s="7"/>
      <c r="L24" s="63"/>
      <c r="M24" s="64"/>
      <c r="N24" s="35"/>
    </row>
    <row r="25" spans="2:14" ht="24.75" customHeight="1">
      <c r="B25" s="35"/>
      <c r="C25" s="36"/>
      <c r="D25" s="10"/>
      <c r="E25" s="8">
        <v>1</v>
      </c>
      <c r="F25" s="8">
        <v>2</v>
      </c>
      <c r="G25" s="8">
        <v>3</v>
      </c>
      <c r="H25" s="8">
        <v>4</v>
      </c>
      <c r="I25" s="8">
        <v>5</v>
      </c>
      <c r="J25" s="8">
        <v>6</v>
      </c>
      <c r="K25" s="8">
        <v>7</v>
      </c>
      <c r="L25" s="63" t="s">
        <v>9</v>
      </c>
      <c r="M25" s="40"/>
      <c r="N25" s="35"/>
    </row>
    <row r="26" spans="2:14" ht="24.75" customHeight="1">
      <c r="B26" s="35"/>
      <c r="C26" s="36"/>
      <c r="D26" s="10" t="s">
        <v>10</v>
      </c>
      <c r="E26" s="13">
        <v>398</v>
      </c>
      <c r="F26" s="7">
        <v>339</v>
      </c>
      <c r="G26" s="7">
        <v>377</v>
      </c>
      <c r="H26" s="7">
        <v>402</v>
      </c>
      <c r="I26" s="7">
        <v>412</v>
      </c>
      <c r="J26" s="7">
        <v>181</v>
      </c>
      <c r="K26" s="7">
        <v>388</v>
      </c>
      <c r="L26" s="63">
        <f>E26+F26+G26+H26+I26+J26+K26</f>
        <v>2497</v>
      </c>
      <c r="M26" s="40"/>
      <c r="N26" s="35"/>
    </row>
    <row r="27" spans="2:14" ht="24.75" customHeight="1">
      <c r="B27" s="35"/>
      <c r="C27" s="36"/>
      <c r="D27" s="10" t="s">
        <v>11</v>
      </c>
      <c r="E27" s="13">
        <v>421</v>
      </c>
      <c r="F27" s="7">
        <v>316</v>
      </c>
      <c r="G27" s="7">
        <v>365</v>
      </c>
      <c r="H27" s="7">
        <v>411</v>
      </c>
      <c r="I27" s="7">
        <v>389</v>
      </c>
      <c r="J27" s="7">
        <v>160</v>
      </c>
      <c r="K27" s="7">
        <v>360</v>
      </c>
      <c r="L27" s="63">
        <f>E27+F27+G27+H27+I27+J27+K27</f>
        <v>2422</v>
      </c>
      <c r="M27" s="40"/>
      <c r="N27" s="35"/>
    </row>
    <row r="28" spans="2:14" ht="24.75" customHeight="1">
      <c r="B28" s="35"/>
      <c r="C28" s="36"/>
      <c r="D28" s="10" t="s">
        <v>12</v>
      </c>
      <c r="E28" s="13">
        <f>E26+E27</f>
        <v>819</v>
      </c>
      <c r="F28" s="13">
        <f aca="true" t="shared" si="4" ref="F28:K28">F26+F27</f>
        <v>655</v>
      </c>
      <c r="G28" s="13">
        <f t="shared" si="4"/>
        <v>742</v>
      </c>
      <c r="H28" s="13">
        <f t="shared" si="4"/>
        <v>813</v>
      </c>
      <c r="I28" s="13">
        <f t="shared" si="4"/>
        <v>801</v>
      </c>
      <c r="J28" s="13">
        <f t="shared" si="4"/>
        <v>341</v>
      </c>
      <c r="K28" s="13">
        <f t="shared" si="4"/>
        <v>748</v>
      </c>
      <c r="L28" s="63">
        <f>E28+F28+G28+H28+I28+J28+K28</f>
        <v>4919</v>
      </c>
      <c r="M28" s="40"/>
      <c r="N28" s="35"/>
    </row>
    <row r="29" spans="2:14" ht="24.75" customHeight="1">
      <c r="B29" s="35"/>
      <c r="C29" s="36"/>
      <c r="D29" s="10" t="s">
        <v>83</v>
      </c>
      <c r="E29" s="75">
        <f aca="true" t="shared" si="5" ref="E29:L29">E28*100/E23</f>
        <v>85.93913955928646</v>
      </c>
      <c r="F29" s="75">
        <f t="shared" si="5"/>
        <v>89.60328317373461</v>
      </c>
      <c r="G29" s="75">
        <f t="shared" si="5"/>
        <v>85.28735632183908</v>
      </c>
      <c r="H29" s="75">
        <f t="shared" si="5"/>
        <v>90.53452115812918</v>
      </c>
      <c r="I29" s="75">
        <f t="shared" si="5"/>
        <v>88.31312017640573</v>
      </c>
      <c r="J29" s="75">
        <f t="shared" si="5"/>
        <v>23.468685478320715</v>
      </c>
      <c r="K29" s="75">
        <f t="shared" si="5"/>
        <v>88.10365135453475</v>
      </c>
      <c r="L29" s="75">
        <f t="shared" si="5"/>
        <v>73.84777060501426</v>
      </c>
      <c r="M29" s="40"/>
      <c r="N29" s="35"/>
    </row>
    <row r="30" spans="2:14" ht="6" customHeight="1">
      <c r="B30" s="35"/>
      <c r="C30" s="50"/>
      <c r="D30" s="49"/>
      <c r="E30" s="35"/>
      <c r="F30" s="35"/>
      <c r="G30" s="35"/>
      <c r="H30" s="35"/>
      <c r="I30" s="35"/>
      <c r="J30" s="35"/>
      <c r="K30" s="35"/>
      <c r="L30" s="49"/>
      <c r="M30" s="51"/>
      <c r="N30" s="35"/>
    </row>
    <row r="53" ht="15">
      <c r="D53"/>
    </row>
  </sheetData>
  <sheetProtection/>
  <printOptions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Anagrafe</dc:creator>
  <cp:keywords/>
  <dc:description/>
  <cp:lastModifiedBy>Comune di Tito</cp:lastModifiedBy>
  <cp:lastPrinted>2009-06-09T09:24:59Z</cp:lastPrinted>
  <dcterms:created xsi:type="dcterms:W3CDTF">1999-06-14T01:21:30Z</dcterms:created>
  <dcterms:modified xsi:type="dcterms:W3CDTF">2009-06-09T09:47:11Z</dcterms:modified>
  <cp:category/>
  <cp:version/>
  <cp:contentType/>
  <cp:contentStatus/>
</cp:coreProperties>
</file>